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I.A.Safonova\Desktop\ПРИЛОЖЕНИЯ К ПРОГНОЗУ 2022-2024\"/>
    </mc:Choice>
  </mc:AlternateContent>
  <bookViews>
    <workbookView xWindow="480" yWindow="75" windowWidth="27795" windowHeight="12345"/>
  </bookViews>
  <sheets>
    <sheet name="ГАИП 2022" sheetId="5" r:id="rId1"/>
  </sheets>
  <definedNames>
    <definedName name="_xlnm.Print_Titles" localSheetId="0">'ГАИП 2022'!$10:$11</definedName>
    <definedName name="_xlnm.Print_Area" localSheetId="0">'ГАИП 2022'!$A$1:$E$309</definedName>
  </definedNames>
  <calcPr calcId="152511" refMode="R1C1"/>
</workbook>
</file>

<file path=xl/calcChain.xml><?xml version="1.0" encoding="utf-8"?>
<calcChain xmlns="http://schemas.openxmlformats.org/spreadsheetml/2006/main">
  <c r="D230" i="5" l="1"/>
  <c r="D231" i="5" l="1"/>
  <c r="D234" i="5" l="1"/>
  <c r="D233" i="5" s="1"/>
  <c r="D232" i="5" s="1"/>
  <c r="D194" i="5" l="1"/>
  <c r="D110" i="5" l="1"/>
  <c r="D109" i="5"/>
  <c r="D192" i="5"/>
  <c r="E299" i="5"/>
  <c r="D299" i="5"/>
  <c r="E293" i="5"/>
  <c r="D293" i="5"/>
  <c r="E288" i="5"/>
  <c r="D288" i="5"/>
  <c r="E284" i="5"/>
  <c r="D284" i="5"/>
  <c r="E279" i="5"/>
  <c r="D279" i="5"/>
  <c r="E269" i="5"/>
  <c r="D269" i="5"/>
  <c r="D264" i="5"/>
  <c r="D263" i="5" s="1"/>
  <c r="D259" i="5" s="1"/>
  <c r="D253" i="5" s="1"/>
  <c r="D252" i="5" s="1"/>
  <c r="D254" i="5"/>
  <c r="D250" i="5"/>
  <c r="D249" i="5"/>
  <c r="D248" i="5"/>
  <c r="D241" i="5"/>
  <c r="D240" i="5" s="1"/>
  <c r="D239" i="5" s="1"/>
  <c r="D229" i="5"/>
  <c r="D227" i="5" s="1"/>
  <c r="D223" i="5"/>
  <c r="D219" i="5"/>
  <c r="D218" i="5"/>
  <c r="D217" i="5"/>
  <c r="D207" i="5"/>
  <c r="D203" i="5"/>
  <c r="D197" i="5"/>
  <c r="D187" i="5"/>
  <c r="D182" i="5"/>
  <c r="D175" i="5"/>
  <c r="D170" i="5"/>
  <c r="D165" i="5"/>
  <c r="D160" i="5"/>
  <c r="D155" i="5"/>
  <c r="D150" i="5"/>
  <c r="D145" i="5"/>
  <c r="D139" i="5"/>
  <c r="D134" i="5"/>
  <c r="D129" i="5"/>
  <c r="E128" i="5"/>
  <c r="E127" i="5" s="1"/>
  <c r="D122" i="5"/>
  <c r="D121" i="5" s="1"/>
  <c r="E121" i="5"/>
  <c r="D116" i="5"/>
  <c r="D115" i="5" s="1"/>
  <c r="D111" i="5"/>
  <c r="D103" i="5"/>
  <c r="D102" i="5" s="1"/>
  <c r="D97" i="5"/>
  <c r="D96" i="5" s="1"/>
  <c r="D72" i="5"/>
  <c r="E69" i="5"/>
  <c r="D69" i="5"/>
  <c r="D64" i="5"/>
  <c r="D63" i="5" s="1"/>
  <c r="D62" i="5" s="1"/>
  <c r="D61" i="5" s="1"/>
  <c r="D59" i="5"/>
  <c r="D56" i="5" s="1"/>
  <c r="D55" i="5" s="1"/>
  <c r="D54" i="5" s="1"/>
  <c r="D53" i="5"/>
  <c r="E52" i="5"/>
  <c r="E51" i="5"/>
  <c r="D51" i="5"/>
  <c r="D44" i="5"/>
  <c r="D40" i="5"/>
  <c r="D36" i="5"/>
  <c r="D32" i="5"/>
  <c r="E31" i="5"/>
  <c r="E30" i="5" s="1"/>
  <c r="D25" i="5"/>
  <c r="D24" i="5" s="1"/>
  <c r="D23" i="5" s="1"/>
  <c r="E21" i="5"/>
  <c r="D21" i="5"/>
  <c r="D20" i="5"/>
  <c r="D19" i="5"/>
  <c r="D215" i="5" l="1"/>
  <c r="D214" i="5" s="1"/>
  <c r="D31" i="5"/>
  <c r="D30" i="5" s="1"/>
  <c r="D95" i="5"/>
  <c r="D94" i="5" s="1"/>
  <c r="D128" i="5"/>
  <c r="D127" i="5" s="1"/>
  <c r="D114" i="5" s="1"/>
  <c r="D14" i="5"/>
  <c r="D202" i="5"/>
  <c r="D16" i="5"/>
  <c r="D22" i="5"/>
  <c r="D17" i="5"/>
  <c r="D181" i="5"/>
  <c r="D180" i="5" s="1"/>
  <c r="D251" i="5"/>
  <c r="D246" i="5"/>
  <c r="D52" i="5"/>
  <c r="D15" i="5" s="1"/>
  <c r="D213" i="5"/>
  <c r="D212" i="5" s="1"/>
  <c r="D113" i="5" l="1"/>
  <c r="D112" i="5"/>
  <c r="D107" i="5"/>
  <c r="D48" i="5"/>
  <c r="D12" i="5" l="1"/>
</calcChain>
</file>

<file path=xl/sharedStrings.xml><?xml version="1.0" encoding="utf-8"?>
<sst xmlns="http://schemas.openxmlformats.org/spreadsheetml/2006/main" count="448" uniqueCount="149">
  <si>
    <t>к решению Воронежской</t>
  </si>
  <si>
    <t>городской Думы</t>
  </si>
  <si>
    <t>от_________________ № ______</t>
  </si>
  <si>
    <t>ГОРОДСКАЯ АДРЕСНАЯ ИНВЕСТИЦИОННАЯ ПРОГРАММА НА 2022 ГОД</t>
  </si>
  <si>
    <t>тыс. рублей</t>
  </si>
  <si>
    <t xml:space="preserve"> № п/п</t>
  </si>
  <si>
    <t>Наименование объекта</t>
  </si>
  <si>
    <t>Раздел, подраздел</t>
  </si>
  <si>
    <t xml:space="preserve">План
2022 год </t>
  </si>
  <si>
    <t>Главный распорядитель бюджетных средств</t>
  </si>
  <si>
    <t>ВСЕГО</t>
  </si>
  <si>
    <t>в том числе за счет средств:</t>
  </si>
  <si>
    <t>бюджета городского округа</t>
  </si>
  <si>
    <t>бюджета Воронежской области</t>
  </si>
  <si>
    <t>федерального бюджета</t>
  </si>
  <si>
    <t>I.</t>
  </si>
  <si>
    <t xml:space="preserve">Национальная экономика           </t>
  </si>
  <si>
    <t>0400</t>
  </si>
  <si>
    <t>Другие вопросы в области национальной экономики</t>
  </si>
  <si>
    <t>0412</t>
  </si>
  <si>
    <t xml:space="preserve">Муниципальная программа городского округа город Воронеж «Развитие транспортной системы»                                          </t>
  </si>
  <si>
    <t xml:space="preserve">Подпрограмма «Развитие дорожного хозяйства» </t>
  </si>
  <si>
    <t>1</t>
  </si>
  <si>
    <t>Управление дорожного хозяйства</t>
  </si>
  <si>
    <t xml:space="preserve">Муниципальная программа "Обеспечение коммунальными услугами населения городского округа город Воронеж"                                               </t>
  </si>
  <si>
    <r>
      <t>Основное  мероприятие «Строительство, реконструкция и капитальный ремонт объектов коммунальной инфраструктуры»</t>
    </r>
    <r>
      <rPr>
        <sz val="14"/>
        <rFont val="Times New Roman"/>
        <family val="1"/>
        <charset val="204"/>
      </rPr>
      <t xml:space="preserve"> </t>
    </r>
  </si>
  <si>
    <t>«Ликвидация подвальных котельных по ул. Революции 1905 года, 8 и ул. Кольцовская, 30 (строительство блочно-модульной котельной и переключение на неё 6-ти жилых домов по ул. Революции 1905 года, 1, 4, 8, пер. Мельничный, 1, ул. Кольцовская, 30, 30а)» по адресу: г. Воронеж, ул. Революции 1905 года, 8к</t>
  </si>
  <si>
    <t>Управление жилищно-коммунального хозяйства</t>
  </si>
  <si>
    <t>2</t>
  </si>
  <si>
    <t>Ликвидация подвальных котельных по ул. Кольцовская, 36 и ул. Кольцовская, 17 (строительство блочно-модульной котельной и переключение на неё 8 жилых домов по ул. Революции 1905 года, 3, ул. Кольцовская, 17, 34, 36, ул. Комиссаржевская, 12, 16, 18, ул. Студенческая, 30, а также 2-х административных зданий по ул. Комиссаржевская, 14а, 18а) по адресу: г. Воронеж, ул. Кольцовская, 36к</t>
  </si>
  <si>
    <t>4</t>
  </si>
  <si>
    <t>Строительство блочно-модульной котельной по ул. Землячки в районе дома № 33 с инженерными сетями, предназначенной для переключения потребителей домов по ул. Землячки, 43, 31а, 33, 33а, 33б, 35а, 37, 37а в г. Воронеже</t>
  </si>
  <si>
    <t>5</t>
  </si>
  <si>
    <t>Строительство блочно-модульной котельной для переключения потребителей многоквартирного дома по ул. Дружинников, 26 в г. Воронеже</t>
  </si>
  <si>
    <t xml:space="preserve">Жилищно-коммунальное хозяйство                </t>
  </si>
  <si>
    <t>0500</t>
  </si>
  <si>
    <t xml:space="preserve">1.Жилищное хозяйство                </t>
  </si>
  <si>
    <t>0501</t>
  </si>
  <si>
    <t>Жилищное хозяйство</t>
  </si>
  <si>
    <r>
      <t xml:space="preserve"> </t>
    </r>
    <r>
      <rPr>
        <b/>
        <sz val="13"/>
        <rFont val="Times New Roman"/>
        <family val="1"/>
        <charset val="204"/>
      </rPr>
      <t>Муниципальная программа городского округа город Воронеж "Обеспечение доступным и комфортным жильём населения городского округа город Воронеж"</t>
    </r>
    <r>
      <rPr>
        <sz val="13"/>
        <rFont val="Times New Roman"/>
        <family val="1"/>
        <charset val="204"/>
      </rPr>
      <t xml:space="preserve">                                                   </t>
    </r>
  </si>
  <si>
    <t xml:space="preserve"> Подпрограмма "Переселение граждан из аварийного жилищного фонда"</t>
  </si>
  <si>
    <t xml:space="preserve">Управление жилищных отношений </t>
  </si>
  <si>
    <t>II.</t>
  </si>
  <si>
    <t>Охрана окружающей среды</t>
  </si>
  <si>
    <t>0600</t>
  </si>
  <si>
    <t xml:space="preserve"> Муниципальная программа "Охрана окружающей среды"</t>
  </si>
  <si>
    <t>Основное мероприятие «Сохранение и развитие зелёного фонда городского округа» муниципальной программы городского округа город Воронеж «Охрана окружающей среды»</t>
  </si>
  <si>
    <t>0605</t>
  </si>
  <si>
    <t>Строительство муниципального приюта для животных в городском округе город Воронеж</t>
  </si>
  <si>
    <t>Управление строительной политики</t>
  </si>
  <si>
    <t>Создание многофункционального парка и обустройство экологической тропы на территории особо охраняемой природной территории "Воронежская нагорная дубрава" (включая ПИР)</t>
  </si>
  <si>
    <t>0603</t>
  </si>
  <si>
    <t xml:space="preserve">Другие вопросы в области жилищно-коммунального хозяйства                </t>
  </si>
  <si>
    <t>0505</t>
  </si>
  <si>
    <t xml:space="preserve">Муниципальная программа "Обеспечение коммунальными услугами населения городского округа город Воронеж"                         </t>
  </si>
  <si>
    <t>Подпрограмма «Чистая вода»</t>
  </si>
  <si>
    <t>Канализация улиц Луговая и Юности в р-не Отрожка г. Воронежа</t>
  </si>
  <si>
    <t>8</t>
  </si>
  <si>
    <t>Ликвидация подвальных котельных по ул. Средне-Московская, 14/21, ул. Фридриха Энгельса, 50, ул. Карла Маркса, 61 (строительство тепловых сетей и переключение на них 5 жилых домов по ул. Средне-Московская, 14, ул. Фридриха Энгельса, 50, ул. Никитинская, 19, 21, ул. Карла Маркса, 61, а также 4 административных зданий по ул. Средне-Московская, 12, ул. Фридриха Энгельса, 48, ул. Никитинская, 19а, 26)</t>
  </si>
  <si>
    <t xml:space="preserve"> Образование </t>
  </si>
  <si>
    <t>0700</t>
  </si>
  <si>
    <t>Другие вопросы в области образования</t>
  </si>
  <si>
    <t>0709</t>
  </si>
  <si>
    <t>Муниципальная программа городского округа город Воронеж "Развитие образования"</t>
  </si>
  <si>
    <t xml:space="preserve">Подпрограмма «Развитие дошкольного образования» </t>
  </si>
  <si>
    <t>Строительство и реконструкция объектов дошкольного образования</t>
  </si>
  <si>
    <t>Региональный проект "Жилье"</t>
  </si>
  <si>
    <t>3</t>
  </si>
  <si>
    <t>Детский сад на 300 мест по ул. Артамонова в г. Воронеж</t>
  </si>
  <si>
    <t>Региональный проект «Содействие занятости женщин - создание условий дошкольного образования для детей в возрасте до трех лет»</t>
  </si>
  <si>
    <t>Мероприятия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</si>
  <si>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11</t>
  </si>
  <si>
    <t>Строительство пристройки к функционирующему детскому саду МБДОУ «Центр развития ребенка - детский сад № 138», г. Воронеж, ул. Лизюкова, 41 (включая ПИР)</t>
  </si>
  <si>
    <t>12</t>
  </si>
  <si>
    <t>Строительство пристройки к  функционирующему детскому саду МБДОУ «Детский сад № 69», г. Воронеж, ул. Попова, д. 2 (включая ПИР)</t>
  </si>
  <si>
    <t>13</t>
  </si>
  <si>
    <t>Строительство пристройки к  функционирующему детскому саду МБДОУ «Детский сад общеразвивающего вида № 185», г. Воронеж, ул. 45 Стрелковой Дивизии, д. 281 (включая ПИР)</t>
  </si>
  <si>
    <t>14</t>
  </si>
  <si>
    <t>Строительство пристройки к  функционирующему детскому саду МБДОУ «Центр развития ребенка - детский сад № 73», г. Воронеж, ул. Ульяновская, д. 31 (включая ПИР)</t>
  </si>
  <si>
    <t>15</t>
  </si>
  <si>
    <t>Строительство пристройки к МБОУ гимназия «УВК № 1» структурное подразделение детский сад, г. Воронеж, ул. Беговая, д. 164 (включая ПИР)</t>
  </si>
  <si>
    <t>16</t>
  </si>
  <si>
    <t>Строительство пристройки к  функционирующему детскому саду МБДОУ «Детский сад общеразвивающего вида № 142», г. Воронеж, ул. Глинки, д. 11 (включая ПИР)</t>
  </si>
  <si>
    <t>17</t>
  </si>
  <si>
    <t>Строительство пристройки к функционирующему детскому саду МБДОУ «Детский сад комбинированного вида № 167», г. Воронеж, ул. Теплоэнергетиков, д. 21 (включая ПИР)</t>
  </si>
  <si>
    <t>18</t>
  </si>
  <si>
    <t>Строительство пристройки  к функционирующему детскому саду МБДОУ «Детский сад  № 119», г. Воронеж, ул. Тепличная, д. 18 (включая ПИР)</t>
  </si>
  <si>
    <t>Строительство детского сада на 280 мест в  мкр. Репное городского округа город Воронеж (включая ПИР)</t>
  </si>
  <si>
    <t>Строительство детского сада на 300 мест в мкр. Шилово г.о.г. Воронеж (включая ПИР)</t>
  </si>
  <si>
    <t>Подпрограмма "Развитие общего и дополнительного образования"</t>
  </si>
  <si>
    <t>Региональный проект «Современная школа»</t>
  </si>
  <si>
    <t>Образовательный центр на 2860 мест на Московском проспекте, г. Воронеж (включая ПИР)</t>
  </si>
  <si>
    <t>Строительство и реконструкция объектов общего и дополнительного образования</t>
  </si>
  <si>
    <t>Пристройка к МБОУ СОШ № 77 по пер. Звездный, 2 (Масловка)</t>
  </si>
  <si>
    <t>6</t>
  </si>
  <si>
    <t>III.</t>
  </si>
  <si>
    <t xml:space="preserve">Культура  </t>
  </si>
  <si>
    <t>0800</t>
  </si>
  <si>
    <t>Другие вопросы в области культуры</t>
  </si>
  <si>
    <t>0804</t>
  </si>
  <si>
    <t>Муниципальная программа городского округа город Воронеж "Развитие культуры"</t>
  </si>
  <si>
    <t>Подпрограмма "Сохранение и развитие культуры и искусства"</t>
  </si>
  <si>
    <t>7</t>
  </si>
  <si>
    <t>"Дом Гарденина", г. Воронеж, пер. Фабричный, 12</t>
  </si>
  <si>
    <t>IV.</t>
  </si>
  <si>
    <t>Социальная политика</t>
  </si>
  <si>
    <t>1000</t>
  </si>
  <si>
    <t>Охрана семьи и детства</t>
  </si>
  <si>
    <t>1004</t>
  </si>
  <si>
    <t xml:space="preserve">Муниципальная программа городского округа город Воронеж "Обеспечение доступным и комфортным жильём населения городского округа город Воронеж"                                                                                              </t>
  </si>
  <si>
    <t>9</t>
  </si>
  <si>
    <t>Основное мероприятие "Обеспечение жильем молодых семей"</t>
  </si>
  <si>
    <t>V.</t>
  </si>
  <si>
    <t xml:space="preserve">Физическая культура и спорт </t>
  </si>
  <si>
    <t>1100</t>
  </si>
  <si>
    <t>Другие вопросы в области физической культуры и спорта</t>
  </si>
  <si>
    <t>1105</t>
  </si>
  <si>
    <t>Муниципальная  программа  городского округа город Воронеж "Развитие физической культуры и спорта"</t>
  </si>
  <si>
    <t xml:space="preserve">Основное мероприятие «Строительство и реконструкция физкультурно-спортивных сооружений на территории городского округа город Воронеж» </t>
  </si>
  <si>
    <t>Физкультурно-оздоровительный комплекс с плавательным бассейном в мкр. Шилово в г. Воронеже</t>
  </si>
  <si>
    <t>Региональный проект "Спорт- норма жизни"</t>
  </si>
  <si>
    <t>Строительство физкультурно-оздоровительного комплекса расположенного на территории МБОУ СОШ № 30 по адресу: ул. Туполева, 20, г. Воронеж</t>
  </si>
  <si>
    <r>
      <t xml:space="preserve"> </t>
    </r>
    <r>
      <rPr>
        <b/>
        <sz val="13"/>
        <color indexed="8"/>
        <rFont val="Times New Roman"/>
        <family val="1"/>
        <charset val="204"/>
      </rPr>
      <t>Физкультурно-оздоровительный комплекс открытого типа,  ул. Плехановская, 39, МБОУ СОШ № 35 (включая ПИР)</t>
    </r>
  </si>
  <si>
    <t>Физкультурно-оздоровительный комплекс открытого типа, ул. Краснознаменная, 74, МБОУ СОШ № 40 (включая ПИР)</t>
  </si>
  <si>
    <r>
      <t xml:space="preserve"> </t>
    </r>
    <r>
      <rPr>
        <sz val="13"/>
        <color indexed="8"/>
        <rFont val="Times New Roman"/>
        <family val="1"/>
        <charset val="204"/>
      </rPr>
      <t>Физкультурно-оздоровительный комплекс открытого типа,  ул. Краснознаменная, 74, МБОУ СОШ № 40 (включая ПИР)</t>
    </r>
  </si>
  <si>
    <t>Физкультурно-оздоровительный комплекс открытого типа,г. Воронеж примыкает к земельному участку ул. Воробьевская, 39  (включая ПИР)</t>
  </si>
  <si>
    <t>Физкультурно-оздоровительный комплекс открытого типа, ул. Переверткина, 16, МБОУ СОШ № 68 (включая ПИР)</t>
  </si>
  <si>
    <t>Физкультурно-оздоровительный комплекс открытого типа, ул. Черепанова, 18, МБОУ СОШ № 91 (включая ПИР)</t>
  </si>
  <si>
    <t>Физкультурно-оздоровительный комплекс открытого типа, ул. Генерала Лизюкова, 81, лицей №1(включая ПИР)</t>
  </si>
  <si>
    <r>
      <rPr>
        <sz val="13"/>
        <rFont val="Calibri"/>
        <family val="2"/>
        <charset val="204"/>
      </rPr>
      <t>»</t>
    </r>
    <r>
      <rPr>
        <sz val="13"/>
        <rFont val="Times New Roman"/>
        <family val="1"/>
        <charset val="204"/>
      </rPr>
      <t>.</t>
    </r>
  </si>
  <si>
    <t>Глава городского округа
город Воронеж</t>
  </si>
  <si>
    <t>Председатель Воронежской</t>
  </si>
  <si>
    <t>город Воронеж</t>
  </si>
  <si>
    <t>В.Ю. Кстенин</t>
  </si>
  <si>
    <t>В.Ф. Ходырев</t>
  </si>
  <si>
    <t>Школа по ул. Покровская, 18/5 в г. Воронеже  (ЖК "Каштановый")</t>
  </si>
  <si>
    <t>Общеобразовательная школа на 1500 мест по ул. Домостроителей, 30а</t>
  </si>
  <si>
    <t>Общеобразовательная школа на 1500 мест по ул. Остужева в г. Воронеже</t>
  </si>
  <si>
    <t>10</t>
  </si>
  <si>
    <t>VI.</t>
  </si>
  <si>
    <t>Устройство физкультурно-оздоровительного комплекса открытого типа (или) физкультурно-оздоровительного комплекса для центров развития внешкольного спорта на территории МБОУ СОШ №83</t>
  </si>
  <si>
    <t>Приложение № 12</t>
  </si>
  <si>
    <t>Социальное обеспечение населения</t>
  </si>
  <si>
    <t>1003</t>
  </si>
  <si>
    <t>Основное мероприятие "Обеспечение жилыми помещениями граждан, уволенных с военной службы, и приравненных к ним лиц"</t>
  </si>
  <si>
    <t xml:space="preserve">Комплексная жилая застройка по ул. Острогожская в р.п. Шилово г. Воронежа. Магистральная улица районного значения между кварталами AI-AV </t>
  </si>
  <si>
    <t>Детское дошкольное учреждение на 600 мест по Московскому проспекту  в г. Воронеже (включая ПИР)</t>
  </si>
  <si>
    <t>Реконструкция МБОУ СОШ № 45 по ул. 9 Января</t>
  </si>
  <si>
    <t>"Музей Воздушно-Десантных войск" в г. Воронеже по адресу: ул. Генерала Лизюкова, 42в"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</si>
</sst>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49" fontId="2" fillId="2" borderId="0" xfId="1" applyNumberFormat="1" applyFont="1" applyFill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3" fontId="2" fillId="2" borderId="0" xfId="1" applyNumberFormat="1" applyFont="1" applyFill="1" applyAlignment="1">
      <alignment horizontal="center" vertical="center" wrapText="1"/>
    </xf>
    <xf numFmtId="3" fontId="3" fillId="2" borderId="0" xfId="1" applyNumberFormat="1" applyFont="1" applyFill="1" applyAlignment="1">
      <alignment horizontal="center" vertical="center" wrapText="1"/>
    </xf>
    <xf numFmtId="49" fontId="2" fillId="2" borderId="2" xfId="1" applyNumberFormat="1" applyFont="1" applyFill="1" applyBorder="1" applyAlignment="1">
      <alignment horizontal="center" vertical="center" wrapText="1"/>
    </xf>
    <xf numFmtId="0" fontId="5" fillId="2" borderId="2" xfId="1" applyNumberFormat="1" applyFont="1" applyFill="1" applyBorder="1" applyAlignment="1" applyProtection="1">
      <alignment horizontal="center"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 wrapText="1"/>
    </xf>
    <xf numFmtId="3" fontId="5" fillId="2" borderId="2" xfId="1" applyNumberFormat="1" applyFont="1" applyFill="1" applyBorder="1" applyAlignment="1" applyProtection="1">
      <alignment horizontal="center" vertical="center" wrapText="1"/>
    </xf>
    <xf numFmtId="165" fontId="2" fillId="2" borderId="2" xfId="1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4" fontId="2" fillId="2" borderId="2" xfId="1" applyNumberFormat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/>
    </xf>
    <xf numFmtId="164" fontId="6" fillId="2" borderId="2" xfId="1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left" vertical="center" wrapText="1"/>
    </xf>
    <xf numFmtId="165" fontId="3" fillId="2" borderId="2" xfId="1" applyNumberFormat="1" applyFont="1" applyFill="1" applyBorder="1" applyAlignment="1">
      <alignment horizontal="center" vertical="center" wrapText="1"/>
    </xf>
    <xf numFmtId="4" fontId="6" fillId="2" borderId="2" xfId="1" applyNumberFormat="1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left" vertical="center" wrapText="1"/>
    </xf>
    <xf numFmtId="49" fontId="9" fillId="2" borderId="2" xfId="1" applyNumberFormat="1" applyFont="1" applyFill="1" applyBorder="1" applyAlignment="1">
      <alignment horizontal="center" vertical="center" wrapText="1"/>
    </xf>
    <xf numFmtId="3" fontId="6" fillId="2" borderId="2" xfId="1" applyNumberFormat="1" applyFont="1" applyFill="1" applyBorder="1" applyAlignment="1">
      <alignment horizontal="center" vertical="center" wrapText="1"/>
    </xf>
    <xf numFmtId="164" fontId="5" fillId="2" borderId="2" xfId="1" applyNumberFormat="1" applyFont="1" applyFill="1" applyBorder="1" applyAlignment="1">
      <alignment horizontal="center" vertical="center" wrapText="1"/>
    </xf>
    <xf numFmtId="49" fontId="7" fillId="2" borderId="2" xfId="1" applyNumberFormat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left" vertical="center" wrapText="1"/>
    </xf>
    <xf numFmtId="0" fontId="6" fillId="2" borderId="2" xfId="1" applyNumberFormat="1" applyFont="1" applyFill="1" applyBorder="1" applyAlignment="1" applyProtection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top" wrapText="1"/>
    </xf>
    <xf numFmtId="3" fontId="13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 applyProtection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6" fontId="6" fillId="2" borderId="2" xfId="1" applyNumberFormat="1" applyFont="1" applyFill="1" applyBorder="1" applyAlignment="1">
      <alignment horizontal="center" vertical="center" wrapText="1"/>
    </xf>
    <xf numFmtId="49" fontId="14" fillId="2" borderId="2" xfId="1" applyNumberFormat="1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vertical="center" wrapText="1"/>
    </xf>
    <xf numFmtId="0" fontId="2" fillId="2" borderId="2" xfId="1" applyNumberFormat="1" applyFont="1" applyFill="1" applyBorder="1" applyAlignment="1" applyProtection="1">
      <alignment horizontal="center" vertical="center" wrapText="1"/>
    </xf>
    <xf numFmtId="0" fontId="10" fillId="2" borderId="2" xfId="1" applyFont="1" applyFill="1" applyBorder="1" applyAlignment="1">
      <alignment horizontal="left" vertical="center" wrapText="1"/>
    </xf>
    <xf numFmtId="0" fontId="16" fillId="2" borderId="2" xfId="1" applyFont="1" applyFill="1" applyBorder="1" applyAlignment="1">
      <alignment horizontal="left" vertical="center" wrapText="1"/>
    </xf>
    <xf numFmtId="0" fontId="17" fillId="2" borderId="2" xfId="1" applyFont="1" applyFill="1" applyBorder="1" applyAlignment="1">
      <alignment horizontal="left" vertical="center" wrapText="1"/>
    </xf>
    <xf numFmtId="0" fontId="3" fillId="2" borderId="2" xfId="1" applyNumberFormat="1" applyFont="1" applyFill="1" applyBorder="1" applyAlignment="1">
      <alignment horizontal="left" vertical="center" wrapText="1"/>
    </xf>
    <xf numFmtId="3" fontId="2" fillId="2" borderId="0" xfId="1" applyNumberFormat="1" applyFont="1" applyFill="1" applyAlignment="1">
      <alignment horizontal="right" vertical="center" wrapText="1"/>
    </xf>
    <xf numFmtId="49" fontId="2" fillId="3" borderId="0" xfId="0" applyNumberFormat="1" applyFont="1" applyFill="1" applyAlignment="1">
      <alignment horizontal="center" vertical="top" wrapText="1"/>
    </xf>
    <xf numFmtId="0" fontId="2" fillId="3" borderId="0" xfId="0" applyFont="1" applyFill="1" applyAlignment="1">
      <alignment horizontal="center" vertical="top" wrapText="1"/>
    </xf>
    <xf numFmtId="164" fontId="7" fillId="3" borderId="0" xfId="0" applyNumberFormat="1" applyFont="1" applyFill="1" applyAlignment="1">
      <alignment horizontal="center" vertical="top" wrapText="1"/>
    </xf>
    <xf numFmtId="49" fontId="3" fillId="3" borderId="0" xfId="0" applyNumberFormat="1" applyFont="1" applyFill="1" applyBorder="1" applyAlignment="1">
      <alignment horizontal="center" vertical="top" wrapText="1"/>
    </xf>
    <xf numFmtId="49" fontId="2" fillId="3" borderId="0" xfId="0" applyNumberFormat="1" applyFont="1" applyFill="1" applyBorder="1" applyAlignment="1">
      <alignment horizontal="center" vertical="top" wrapText="1"/>
    </xf>
    <xf numFmtId="164" fontId="2" fillId="3" borderId="0" xfId="0" applyNumberFormat="1" applyFont="1" applyFill="1" applyBorder="1" applyAlignment="1">
      <alignment horizontal="center" vertical="top" wrapText="1"/>
    </xf>
    <xf numFmtId="49" fontId="3" fillId="3" borderId="0" xfId="0" applyNumberFormat="1" applyFont="1" applyFill="1" applyAlignment="1">
      <alignment horizontal="right" vertical="top" wrapText="1"/>
    </xf>
    <xf numFmtId="0" fontId="3" fillId="2" borderId="2" xfId="1" applyNumberFormat="1" applyFont="1" applyFill="1" applyBorder="1" applyAlignment="1" applyProtection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166" fontId="2" fillId="2" borderId="2" xfId="1" applyNumberFormat="1" applyFont="1" applyFill="1" applyBorder="1" applyAlignment="1">
      <alignment horizontal="center" vertical="center" wrapText="1"/>
    </xf>
    <xf numFmtId="166" fontId="3" fillId="2" borderId="2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49" fontId="10" fillId="2" borderId="2" xfId="1" applyNumberFormat="1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0" fontId="3" fillId="2" borderId="2" xfId="1" applyNumberFormat="1" applyFont="1" applyFill="1" applyBorder="1" applyAlignment="1" applyProtection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0" xfId="0" applyNumberFormat="1"/>
    <xf numFmtId="49" fontId="4" fillId="2" borderId="0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horizontal="right" vertical="top" wrapText="1"/>
    </xf>
    <xf numFmtId="0" fontId="2" fillId="2" borderId="1" xfId="1" applyNumberFormat="1" applyFont="1" applyFill="1" applyBorder="1" applyAlignment="1" applyProtection="1">
      <alignment horizontal="right" vertical="center" wrapText="1"/>
    </xf>
    <xf numFmtId="0" fontId="3" fillId="2" borderId="2" xfId="1" applyNumberFormat="1" applyFont="1" applyFill="1" applyBorder="1" applyAlignment="1" applyProtection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 applyProtection="1">
      <alignment horizontal="center" vertical="center" wrapText="1"/>
    </xf>
    <xf numFmtId="49" fontId="3" fillId="3" borderId="0" xfId="0" applyNumberFormat="1" applyFont="1" applyFill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9"/>
  <sheetViews>
    <sheetView tabSelected="1" view="pageBreakPreview" zoomScaleNormal="100" zoomScaleSheetLayoutView="100" workbookViewId="0">
      <selection activeCell="D23" sqref="D23"/>
    </sheetView>
  </sheetViews>
  <sheetFormatPr defaultRowHeight="15" x14ac:dyDescent="0.25"/>
  <cols>
    <col min="2" max="2" width="53.140625" style="85" customWidth="1"/>
    <col min="3" max="3" width="9.85546875" customWidth="1"/>
    <col min="4" max="4" width="18.5703125" customWidth="1"/>
    <col min="5" max="5" width="19.85546875" customWidth="1"/>
    <col min="7" max="7" width="17.42578125" customWidth="1"/>
    <col min="8" max="8" width="20.140625" customWidth="1"/>
  </cols>
  <sheetData>
    <row r="2" spans="1:6" ht="16.5" x14ac:dyDescent="0.25">
      <c r="A2" s="1"/>
      <c r="B2" s="77"/>
      <c r="C2" s="64"/>
      <c r="D2" s="88" t="s">
        <v>141</v>
      </c>
      <c r="E2" s="88"/>
    </row>
    <row r="3" spans="1:6" ht="16.5" x14ac:dyDescent="0.25">
      <c r="A3" s="1"/>
      <c r="B3" s="77"/>
      <c r="C3" s="64"/>
      <c r="D3" s="88" t="s">
        <v>0</v>
      </c>
      <c r="E3" s="88"/>
    </row>
    <row r="4" spans="1:6" ht="16.5" x14ac:dyDescent="0.25">
      <c r="A4" s="1"/>
      <c r="B4" s="77"/>
      <c r="C4" s="64"/>
      <c r="D4" s="88" t="s">
        <v>1</v>
      </c>
      <c r="E4" s="88"/>
    </row>
    <row r="5" spans="1:6" ht="16.5" x14ac:dyDescent="0.25">
      <c r="A5" s="2"/>
      <c r="B5" s="3"/>
      <c r="C5" s="3"/>
      <c r="D5" s="88" t="s">
        <v>2</v>
      </c>
      <c r="E5" s="88"/>
    </row>
    <row r="6" spans="1:6" ht="16.5" x14ac:dyDescent="0.25">
      <c r="A6" s="2"/>
      <c r="B6" s="3"/>
      <c r="C6" s="3"/>
      <c r="D6" s="64"/>
      <c r="E6" s="1"/>
    </row>
    <row r="7" spans="1:6" ht="18.75" x14ac:dyDescent="0.25">
      <c r="A7" s="87" t="s">
        <v>3</v>
      </c>
      <c r="B7" s="87"/>
      <c r="C7" s="87"/>
      <c r="D7" s="87"/>
      <c r="E7" s="87"/>
    </row>
    <row r="8" spans="1:6" ht="8.25" customHeight="1" x14ac:dyDescent="0.25">
      <c r="A8" s="1"/>
      <c r="B8" s="4"/>
      <c r="C8" s="5"/>
      <c r="D8" s="5"/>
      <c r="E8" s="4"/>
    </row>
    <row r="9" spans="1:6" ht="18" customHeight="1" x14ac:dyDescent="0.25">
      <c r="A9" s="90" t="s">
        <v>4</v>
      </c>
      <c r="B9" s="90"/>
      <c r="C9" s="90"/>
      <c r="D9" s="90"/>
      <c r="E9" s="90"/>
    </row>
    <row r="10" spans="1:6" x14ac:dyDescent="0.25">
      <c r="A10" s="91" t="s">
        <v>5</v>
      </c>
      <c r="B10" s="91" t="s">
        <v>6</v>
      </c>
      <c r="C10" s="92" t="s">
        <v>7</v>
      </c>
      <c r="D10" s="93" t="s">
        <v>8</v>
      </c>
      <c r="E10" s="93" t="s">
        <v>9</v>
      </c>
    </row>
    <row r="11" spans="1:6" ht="51.75" customHeight="1" x14ac:dyDescent="0.25">
      <c r="A11" s="91"/>
      <c r="B11" s="91"/>
      <c r="C11" s="92"/>
      <c r="D11" s="93"/>
      <c r="E11" s="93"/>
    </row>
    <row r="12" spans="1:6" ht="16.5" x14ac:dyDescent="0.25">
      <c r="A12" s="6"/>
      <c r="B12" s="76" t="s">
        <v>10</v>
      </c>
      <c r="C12" s="8"/>
      <c r="D12" s="71">
        <f>D17+D48+D107+D215+D227+D246+D61</f>
        <v>3430037.4283999996</v>
      </c>
      <c r="E12" s="8"/>
    </row>
    <row r="13" spans="1:6" ht="16.5" x14ac:dyDescent="0.25">
      <c r="A13" s="6"/>
      <c r="B13" s="7" t="s">
        <v>11</v>
      </c>
      <c r="C13" s="6"/>
      <c r="D13" s="8"/>
      <c r="E13" s="8"/>
    </row>
    <row r="14" spans="1:6" ht="16.5" x14ac:dyDescent="0.25">
      <c r="A14" s="6"/>
      <c r="B14" s="7" t="s">
        <v>12</v>
      </c>
      <c r="C14" s="6"/>
      <c r="D14" s="8">
        <f>D19+D51+D109+D229+D248+D217+D66</f>
        <v>733958.3</v>
      </c>
      <c r="E14" s="8"/>
      <c r="F14" s="86"/>
    </row>
    <row r="15" spans="1:6" ht="16.5" x14ac:dyDescent="0.25">
      <c r="A15" s="6"/>
      <c r="B15" s="10" t="s">
        <v>13</v>
      </c>
      <c r="C15" s="6"/>
      <c r="D15" s="70">
        <f>D20+D52+D110+D230+D249+D218+D67</f>
        <v>1866091.5766</v>
      </c>
      <c r="E15" s="8"/>
    </row>
    <row r="16" spans="1:6" ht="16.5" x14ac:dyDescent="0.25">
      <c r="A16" s="6"/>
      <c r="B16" s="12" t="s">
        <v>14</v>
      </c>
      <c r="C16" s="6"/>
      <c r="D16" s="70">
        <f>D21+D53+D111+D231+D250</f>
        <v>829987.55180000002</v>
      </c>
      <c r="E16" s="8"/>
    </row>
    <row r="17" spans="1:5" ht="16.5" x14ac:dyDescent="0.25">
      <c r="A17" s="13" t="s">
        <v>15</v>
      </c>
      <c r="B17" s="14" t="s">
        <v>16</v>
      </c>
      <c r="C17" s="15" t="s">
        <v>17</v>
      </c>
      <c r="D17" s="67">
        <f>D19+D20+D21</f>
        <v>2573.6999999999998</v>
      </c>
      <c r="E17" s="8"/>
    </row>
    <row r="18" spans="1:5" ht="16.5" x14ac:dyDescent="0.25">
      <c r="A18" s="15"/>
      <c r="B18" s="10" t="s">
        <v>11</v>
      </c>
      <c r="C18" s="15"/>
      <c r="D18" s="67"/>
      <c r="E18" s="8"/>
    </row>
    <row r="19" spans="1:5" ht="16.5" x14ac:dyDescent="0.25">
      <c r="A19" s="15"/>
      <c r="B19" s="7" t="s">
        <v>12</v>
      </c>
      <c r="C19" s="15"/>
      <c r="D19" s="9">
        <f>D27+D34+D38+D42+D46</f>
        <v>654</v>
      </c>
      <c r="E19" s="16"/>
    </row>
    <row r="20" spans="1:5" ht="16.5" x14ac:dyDescent="0.25">
      <c r="A20" s="15"/>
      <c r="B20" s="10" t="s">
        <v>13</v>
      </c>
      <c r="C20" s="15"/>
      <c r="D20" s="8">
        <f t="shared" ref="D20" si="0">D28+D35+D39+D43+D47</f>
        <v>1919.7</v>
      </c>
      <c r="E20" s="16"/>
    </row>
    <row r="21" spans="1:5" ht="16.5" hidden="1" x14ac:dyDescent="0.25">
      <c r="A21" s="15"/>
      <c r="B21" s="12" t="s">
        <v>14</v>
      </c>
      <c r="C21" s="15"/>
      <c r="D21" s="9">
        <f t="shared" ref="D21" si="1">D29</f>
        <v>0</v>
      </c>
      <c r="E21" s="16">
        <f t="shared" ref="E21" si="2">E29</f>
        <v>0</v>
      </c>
    </row>
    <row r="22" spans="1:5" ht="34.5" x14ac:dyDescent="0.25">
      <c r="A22" s="15"/>
      <c r="B22" s="17" t="s">
        <v>18</v>
      </c>
      <c r="C22" s="18" t="s">
        <v>19</v>
      </c>
      <c r="D22" s="19">
        <f t="shared" ref="D22" si="3">D23+D30</f>
        <v>2573.6999999999998</v>
      </c>
      <c r="E22" s="16"/>
    </row>
    <row r="23" spans="1:5" ht="49.5" x14ac:dyDescent="0.25">
      <c r="A23" s="15"/>
      <c r="B23" s="20" t="s">
        <v>20</v>
      </c>
      <c r="C23" s="15" t="s">
        <v>19</v>
      </c>
      <c r="D23" s="67">
        <f t="shared" ref="D23:D24" si="4">D24</f>
        <v>2573.6999999999998</v>
      </c>
      <c r="E23" s="16"/>
    </row>
    <row r="24" spans="1:5" ht="33" x14ac:dyDescent="0.25">
      <c r="A24" s="15"/>
      <c r="B24" s="20" t="s">
        <v>21</v>
      </c>
      <c r="C24" s="15" t="s">
        <v>19</v>
      </c>
      <c r="D24" s="67">
        <f t="shared" si="4"/>
        <v>2573.6999999999998</v>
      </c>
      <c r="E24" s="16"/>
    </row>
    <row r="25" spans="1:5" ht="66" x14ac:dyDescent="0.25">
      <c r="A25" s="6" t="s">
        <v>22</v>
      </c>
      <c r="B25" s="21" t="s">
        <v>145</v>
      </c>
      <c r="C25" s="6" t="s">
        <v>19</v>
      </c>
      <c r="D25" s="8">
        <f>SUM(D27:D29)</f>
        <v>2573.6999999999998</v>
      </c>
      <c r="E25" s="16" t="s">
        <v>23</v>
      </c>
    </row>
    <row r="26" spans="1:5" ht="16.5" x14ac:dyDescent="0.25">
      <c r="A26" s="15"/>
      <c r="B26" s="10" t="s">
        <v>11</v>
      </c>
      <c r="C26" s="6"/>
      <c r="D26" s="8"/>
      <c r="E26" s="11"/>
    </row>
    <row r="27" spans="1:5" ht="16.5" x14ac:dyDescent="0.25">
      <c r="A27" s="15"/>
      <c r="B27" s="7" t="s">
        <v>12</v>
      </c>
      <c r="C27" s="6"/>
      <c r="D27" s="9">
        <v>654</v>
      </c>
      <c r="E27" s="8"/>
    </row>
    <row r="28" spans="1:5" ht="16.5" x14ac:dyDescent="0.25">
      <c r="A28" s="15"/>
      <c r="B28" s="10" t="s">
        <v>13</v>
      </c>
      <c r="C28" s="6"/>
      <c r="D28" s="8">
        <v>1919.7</v>
      </c>
      <c r="E28" s="8"/>
    </row>
    <row r="29" spans="1:5" ht="16.5" hidden="1" x14ac:dyDescent="0.25">
      <c r="A29" s="15"/>
      <c r="B29" s="12" t="s">
        <v>14</v>
      </c>
      <c r="C29" s="6"/>
      <c r="D29" s="9"/>
      <c r="E29" s="8"/>
    </row>
    <row r="30" spans="1:5" ht="49.5" hidden="1" x14ac:dyDescent="0.25">
      <c r="A30" s="15"/>
      <c r="B30" s="20" t="s">
        <v>24</v>
      </c>
      <c r="C30" s="15" t="s">
        <v>19</v>
      </c>
      <c r="D30" s="67">
        <f>D31</f>
        <v>0</v>
      </c>
      <c r="E30" s="16">
        <f>E31</f>
        <v>0</v>
      </c>
    </row>
    <row r="31" spans="1:5" ht="49.5" hidden="1" x14ac:dyDescent="0.25">
      <c r="A31" s="15"/>
      <c r="B31" s="20" t="s">
        <v>25</v>
      </c>
      <c r="C31" s="15" t="s">
        <v>19</v>
      </c>
      <c r="D31" s="67">
        <f>SUM(D32,D36,D40)+D44</f>
        <v>0</v>
      </c>
      <c r="E31" s="16">
        <f>SUM(E32,E36,E40)</f>
        <v>0</v>
      </c>
    </row>
    <row r="32" spans="1:5" ht="115.5" hidden="1" x14ac:dyDescent="0.25">
      <c r="A32" s="6" t="s">
        <v>22</v>
      </c>
      <c r="B32" s="21" t="s">
        <v>26</v>
      </c>
      <c r="C32" s="6" t="s">
        <v>19</v>
      </c>
      <c r="D32" s="8">
        <f>SUM(D34:D35)</f>
        <v>0</v>
      </c>
      <c r="E32" s="16" t="s">
        <v>27</v>
      </c>
    </row>
    <row r="33" spans="1:5" ht="16.5" hidden="1" x14ac:dyDescent="0.25">
      <c r="A33" s="6"/>
      <c r="B33" s="10" t="s">
        <v>11</v>
      </c>
      <c r="C33" s="6"/>
      <c r="D33" s="8"/>
      <c r="E33" s="11"/>
    </row>
    <row r="34" spans="1:5" ht="16.5" hidden="1" x14ac:dyDescent="0.25">
      <c r="A34" s="6"/>
      <c r="B34" s="7" t="s">
        <v>12</v>
      </c>
      <c r="C34" s="6"/>
      <c r="D34" s="9"/>
      <c r="E34" s="8"/>
    </row>
    <row r="35" spans="1:5" ht="16.5" hidden="1" x14ac:dyDescent="0.25">
      <c r="A35" s="6"/>
      <c r="B35" s="10" t="s">
        <v>13</v>
      </c>
      <c r="C35" s="6"/>
      <c r="D35" s="8"/>
      <c r="E35" s="8"/>
    </row>
    <row r="36" spans="1:5" ht="148.5" hidden="1" x14ac:dyDescent="0.25">
      <c r="A36" s="6" t="s">
        <v>28</v>
      </c>
      <c r="B36" s="21" t="s">
        <v>29</v>
      </c>
      <c r="C36" s="6" t="s">
        <v>19</v>
      </c>
      <c r="D36" s="8">
        <f>SUM(D38:D39)</f>
        <v>0</v>
      </c>
      <c r="E36" s="16" t="s">
        <v>27</v>
      </c>
    </row>
    <row r="37" spans="1:5" ht="16.5" hidden="1" x14ac:dyDescent="0.25">
      <c r="A37" s="15"/>
      <c r="B37" s="10" t="s">
        <v>11</v>
      </c>
      <c r="C37" s="6"/>
      <c r="D37" s="8"/>
      <c r="E37" s="11"/>
    </row>
    <row r="38" spans="1:5" ht="16.5" hidden="1" x14ac:dyDescent="0.25">
      <c r="A38" s="15"/>
      <c r="B38" s="7" t="s">
        <v>12</v>
      </c>
      <c r="C38" s="6"/>
      <c r="D38" s="8"/>
      <c r="E38" s="8"/>
    </row>
    <row r="39" spans="1:5" ht="16.5" hidden="1" x14ac:dyDescent="0.25">
      <c r="A39" s="15"/>
      <c r="B39" s="10" t="s">
        <v>13</v>
      </c>
      <c r="C39" s="6"/>
      <c r="D39" s="8"/>
      <c r="E39" s="8"/>
    </row>
    <row r="40" spans="1:5" ht="82.5" hidden="1" x14ac:dyDescent="0.25">
      <c r="A40" s="6" t="s">
        <v>30</v>
      </c>
      <c r="B40" s="21" t="s">
        <v>31</v>
      </c>
      <c r="C40" s="6" t="s">
        <v>19</v>
      </c>
      <c r="D40" s="8">
        <f>SUM(D42:D43)</f>
        <v>0</v>
      </c>
      <c r="E40" s="16" t="s">
        <v>27</v>
      </c>
    </row>
    <row r="41" spans="1:5" ht="16.5" hidden="1" x14ac:dyDescent="0.25">
      <c r="A41" s="15"/>
      <c r="B41" s="10" t="s">
        <v>11</v>
      </c>
      <c r="C41" s="6"/>
      <c r="D41" s="8"/>
      <c r="E41" s="11"/>
    </row>
    <row r="42" spans="1:5" ht="16.5" hidden="1" x14ac:dyDescent="0.25">
      <c r="A42" s="15"/>
      <c r="B42" s="7" t="s">
        <v>12</v>
      </c>
      <c r="C42" s="6"/>
      <c r="D42" s="8"/>
      <c r="E42" s="8"/>
    </row>
    <row r="43" spans="1:5" ht="16.5" hidden="1" x14ac:dyDescent="0.25">
      <c r="A43" s="15"/>
      <c r="B43" s="10" t="s">
        <v>13</v>
      </c>
      <c r="C43" s="6"/>
      <c r="D43" s="8"/>
      <c r="E43" s="8"/>
    </row>
    <row r="44" spans="1:5" ht="66" hidden="1" x14ac:dyDescent="0.25">
      <c r="A44" s="6" t="s">
        <v>32</v>
      </c>
      <c r="B44" s="21" t="s">
        <v>33</v>
      </c>
      <c r="C44" s="6" t="s">
        <v>19</v>
      </c>
      <c r="D44" s="8">
        <f>SUM(D46:D47)</f>
        <v>0</v>
      </c>
      <c r="E44" s="16" t="s">
        <v>27</v>
      </c>
    </row>
    <row r="45" spans="1:5" ht="16.5" hidden="1" x14ac:dyDescent="0.25">
      <c r="A45" s="15"/>
      <c r="B45" s="10" t="s">
        <v>11</v>
      </c>
      <c r="C45" s="6"/>
      <c r="D45" s="8"/>
      <c r="E45" s="11"/>
    </row>
    <row r="46" spans="1:5" ht="16.5" hidden="1" x14ac:dyDescent="0.25">
      <c r="A46" s="15"/>
      <c r="B46" s="7" t="s">
        <v>12</v>
      </c>
      <c r="C46" s="6"/>
      <c r="D46" s="8"/>
      <c r="E46" s="8"/>
    </row>
    <row r="47" spans="1:5" ht="16.5" hidden="1" x14ac:dyDescent="0.25">
      <c r="A47" s="15"/>
      <c r="B47" s="10" t="s">
        <v>13</v>
      </c>
      <c r="C47" s="6"/>
      <c r="D47" s="8"/>
      <c r="E47" s="8"/>
    </row>
    <row r="48" spans="1:5" ht="16.5" x14ac:dyDescent="0.25">
      <c r="A48" s="13" t="s">
        <v>42</v>
      </c>
      <c r="B48" s="14" t="s">
        <v>34</v>
      </c>
      <c r="C48" s="15" t="s">
        <v>35</v>
      </c>
      <c r="D48" s="67">
        <f>SUM(D51:D53)</f>
        <v>270779.2</v>
      </c>
      <c r="E48" s="8"/>
    </row>
    <row r="49" spans="1:5" ht="17.25" hidden="1" x14ac:dyDescent="0.25">
      <c r="A49" s="15"/>
      <c r="B49" s="17" t="s">
        <v>36</v>
      </c>
      <c r="C49" s="15" t="s">
        <v>37</v>
      </c>
      <c r="D49" s="22"/>
      <c r="E49" s="11"/>
    </row>
    <row r="50" spans="1:5" ht="16.5" hidden="1" x14ac:dyDescent="0.25">
      <c r="A50" s="15"/>
      <c r="B50" s="10" t="s">
        <v>11</v>
      </c>
      <c r="C50" s="6"/>
      <c r="D50" s="11"/>
      <c r="E50" s="8"/>
    </row>
    <row r="51" spans="1:5" ht="16.5" hidden="1" x14ac:dyDescent="0.25">
      <c r="A51" s="15"/>
      <c r="B51" s="7" t="s">
        <v>12</v>
      </c>
      <c r="C51" s="6"/>
      <c r="D51" s="9">
        <f>D58+D99+D105</f>
        <v>95603.3</v>
      </c>
      <c r="E51" s="16">
        <f>E58</f>
        <v>0</v>
      </c>
    </row>
    <row r="52" spans="1:5" ht="16.5" hidden="1" x14ac:dyDescent="0.25">
      <c r="A52" s="15"/>
      <c r="B52" s="10" t="s">
        <v>13</v>
      </c>
      <c r="C52" s="6"/>
      <c r="D52" s="8">
        <f>D59+D100+D106</f>
        <v>96771.099999999991</v>
      </c>
      <c r="E52" s="16">
        <f>E59</f>
        <v>0</v>
      </c>
    </row>
    <row r="53" spans="1:5" ht="16.5" hidden="1" x14ac:dyDescent="0.25">
      <c r="A53" s="15"/>
      <c r="B53" s="12" t="s">
        <v>14</v>
      </c>
      <c r="C53" s="6"/>
      <c r="D53" s="8">
        <f>D60</f>
        <v>78404.800000000003</v>
      </c>
      <c r="E53" s="16"/>
    </row>
    <row r="54" spans="1:5" ht="17.25" x14ac:dyDescent="0.25">
      <c r="A54" s="18"/>
      <c r="B54" s="17" t="s">
        <v>38</v>
      </c>
      <c r="C54" s="18" t="s">
        <v>37</v>
      </c>
      <c r="D54" s="19">
        <f>D55</f>
        <v>261949.2</v>
      </c>
      <c r="E54" s="23"/>
    </row>
    <row r="55" spans="1:5" ht="82.5" x14ac:dyDescent="0.25">
      <c r="A55" s="15"/>
      <c r="B55" s="21" t="s">
        <v>39</v>
      </c>
      <c r="C55" s="15" t="s">
        <v>37</v>
      </c>
      <c r="D55" s="67">
        <f>D56</f>
        <v>261949.2</v>
      </c>
      <c r="E55" s="8"/>
    </row>
    <row r="56" spans="1:5" ht="49.5" x14ac:dyDescent="0.25">
      <c r="A56" s="6" t="s">
        <v>28</v>
      </c>
      <c r="B56" s="21" t="s">
        <v>40</v>
      </c>
      <c r="C56" s="6" t="s">
        <v>37</v>
      </c>
      <c r="D56" s="8">
        <f>SUM(D58:D60)</f>
        <v>261949.2</v>
      </c>
      <c r="E56" s="8" t="s">
        <v>41</v>
      </c>
    </row>
    <row r="57" spans="1:5" ht="16.5" x14ac:dyDescent="0.25">
      <c r="A57" s="15"/>
      <c r="B57" s="10" t="s">
        <v>11</v>
      </c>
      <c r="C57" s="6"/>
      <c r="D57" s="11"/>
      <c r="E57" s="8"/>
    </row>
    <row r="58" spans="1:5" ht="16.5" x14ac:dyDescent="0.25">
      <c r="A58" s="15"/>
      <c r="B58" s="7" t="s">
        <v>12</v>
      </c>
      <c r="C58" s="6"/>
      <c r="D58" s="8">
        <v>86773.3</v>
      </c>
      <c r="E58" s="8"/>
    </row>
    <row r="59" spans="1:5" ht="16.5" x14ac:dyDescent="0.25">
      <c r="A59" s="15"/>
      <c r="B59" s="10" t="s">
        <v>13</v>
      </c>
      <c r="C59" s="6"/>
      <c r="D59" s="8">
        <f>175175.9-D60</f>
        <v>96771.099999999991</v>
      </c>
      <c r="E59" s="8"/>
    </row>
    <row r="60" spans="1:5" ht="16.5" x14ac:dyDescent="0.25">
      <c r="A60" s="15"/>
      <c r="B60" s="12" t="s">
        <v>14</v>
      </c>
      <c r="C60" s="6"/>
      <c r="D60" s="8">
        <v>78404.800000000003</v>
      </c>
      <c r="E60" s="8"/>
    </row>
    <row r="61" spans="1:5" ht="16.5" hidden="1" x14ac:dyDescent="0.25">
      <c r="A61" s="13" t="s">
        <v>42</v>
      </c>
      <c r="B61" s="14" t="s">
        <v>43</v>
      </c>
      <c r="C61" s="15" t="s">
        <v>44</v>
      </c>
      <c r="D61" s="24">
        <f>D62</f>
        <v>0</v>
      </c>
      <c r="E61" s="21"/>
    </row>
    <row r="62" spans="1:5" ht="33" hidden="1" x14ac:dyDescent="0.25">
      <c r="A62" s="13"/>
      <c r="B62" s="20" t="s">
        <v>45</v>
      </c>
      <c r="C62" s="15" t="s">
        <v>44</v>
      </c>
      <c r="D62" s="24">
        <f>D63</f>
        <v>0</v>
      </c>
      <c r="E62" s="21"/>
    </row>
    <row r="63" spans="1:5" ht="82.5" hidden="1" x14ac:dyDescent="0.25">
      <c r="A63" s="15"/>
      <c r="B63" s="20" t="s">
        <v>46</v>
      </c>
      <c r="C63" s="15" t="s">
        <v>47</v>
      </c>
      <c r="D63" s="24">
        <f>D64</f>
        <v>0</v>
      </c>
      <c r="E63" s="21"/>
    </row>
    <row r="64" spans="1:5" ht="49.5" hidden="1" x14ac:dyDescent="0.25">
      <c r="A64" s="6" t="s">
        <v>28</v>
      </c>
      <c r="B64" s="25" t="s">
        <v>48</v>
      </c>
      <c r="C64" s="6" t="s">
        <v>47</v>
      </c>
      <c r="D64" s="9">
        <f>D66+D67</f>
        <v>0</v>
      </c>
      <c r="E64" s="8" t="s">
        <v>49</v>
      </c>
    </row>
    <row r="65" spans="1:5" ht="16.5" hidden="1" x14ac:dyDescent="0.25">
      <c r="A65" s="15"/>
      <c r="B65" s="10" t="s">
        <v>11</v>
      </c>
      <c r="C65" s="6"/>
      <c r="D65" s="11"/>
      <c r="E65" s="8"/>
    </row>
    <row r="66" spans="1:5" ht="16.5" hidden="1" x14ac:dyDescent="0.25">
      <c r="A66" s="15"/>
      <c r="B66" s="7" t="s">
        <v>12</v>
      </c>
      <c r="C66" s="6"/>
      <c r="D66" s="9"/>
      <c r="E66" s="8"/>
    </row>
    <row r="67" spans="1:5" ht="16.5" hidden="1" x14ac:dyDescent="0.25">
      <c r="A67" s="15"/>
      <c r="B67" s="10"/>
      <c r="C67" s="6"/>
      <c r="D67" s="8"/>
      <c r="E67" s="8"/>
    </row>
    <row r="68" spans="1:5" ht="16.5" hidden="1" x14ac:dyDescent="0.25">
      <c r="A68" s="15"/>
      <c r="B68" s="7"/>
      <c r="C68" s="6"/>
      <c r="D68" s="8"/>
      <c r="E68" s="8"/>
    </row>
    <row r="69" spans="1:5" ht="82.5" hidden="1" x14ac:dyDescent="0.25">
      <c r="A69" s="15" t="s">
        <v>28</v>
      </c>
      <c r="B69" s="20" t="s">
        <v>50</v>
      </c>
      <c r="C69" s="15" t="s">
        <v>51</v>
      </c>
      <c r="D69" s="62">
        <f>D71+D72+D73</f>
        <v>0</v>
      </c>
      <c r="E69" s="8">
        <f>E71+E72+E73</f>
        <v>0</v>
      </c>
    </row>
    <row r="70" spans="1:5" ht="16.5" hidden="1" x14ac:dyDescent="0.25">
      <c r="A70" s="15"/>
      <c r="B70" s="10" t="s">
        <v>11</v>
      </c>
      <c r="C70" s="6"/>
      <c r="D70" s="11"/>
      <c r="E70" s="8"/>
    </row>
    <row r="71" spans="1:5" ht="16.5" hidden="1" x14ac:dyDescent="0.25">
      <c r="A71" s="15"/>
      <c r="B71" s="12" t="s">
        <v>14</v>
      </c>
      <c r="C71" s="6"/>
      <c r="D71" s="8"/>
      <c r="E71" s="8"/>
    </row>
    <row r="72" spans="1:5" ht="16.5" hidden="1" x14ac:dyDescent="0.25">
      <c r="A72" s="15"/>
      <c r="B72" s="10" t="s">
        <v>13</v>
      </c>
      <c r="C72" s="6"/>
      <c r="D72" s="8">
        <f>4553.6-4553.6</f>
        <v>0</v>
      </c>
      <c r="E72" s="8"/>
    </row>
    <row r="73" spans="1:5" ht="16.5" hidden="1" x14ac:dyDescent="0.25">
      <c r="A73" s="15"/>
      <c r="B73" s="7" t="s">
        <v>12</v>
      </c>
      <c r="C73" s="6"/>
      <c r="D73" s="8"/>
      <c r="E73" s="8"/>
    </row>
    <row r="74" spans="1:5" ht="16.5" hidden="1" x14ac:dyDescent="0.25">
      <c r="A74" s="15"/>
      <c r="B74" s="7"/>
      <c r="C74" s="6"/>
      <c r="D74" s="8"/>
      <c r="E74" s="8"/>
    </row>
    <row r="75" spans="1:5" ht="16.5" hidden="1" x14ac:dyDescent="0.25">
      <c r="A75" s="15"/>
      <c r="B75" s="20"/>
      <c r="C75" s="6"/>
      <c r="D75" s="24"/>
      <c r="E75" s="8"/>
    </row>
    <row r="76" spans="1:5" ht="16.5" hidden="1" x14ac:dyDescent="0.25">
      <c r="A76" s="15"/>
      <c r="B76" s="20"/>
      <c r="C76" s="6"/>
      <c r="D76" s="24"/>
      <c r="E76" s="8"/>
    </row>
    <row r="77" spans="1:5" ht="16.5" hidden="1" x14ac:dyDescent="0.25">
      <c r="A77" s="15"/>
      <c r="B77" s="20"/>
      <c r="C77" s="6"/>
      <c r="D77" s="24"/>
      <c r="E77" s="8"/>
    </row>
    <row r="78" spans="1:5" ht="16.5" hidden="1" x14ac:dyDescent="0.25">
      <c r="A78" s="15"/>
      <c r="B78" s="20"/>
      <c r="C78" s="6"/>
      <c r="D78" s="24"/>
      <c r="E78" s="8"/>
    </row>
    <row r="79" spans="1:5" ht="16.5" hidden="1" x14ac:dyDescent="0.25">
      <c r="A79" s="15"/>
      <c r="B79" s="20"/>
      <c r="C79" s="6"/>
      <c r="D79" s="24"/>
      <c r="E79" s="8"/>
    </row>
    <row r="80" spans="1:5" ht="16.5" hidden="1" x14ac:dyDescent="0.25">
      <c r="A80" s="15"/>
      <c r="B80" s="20"/>
      <c r="C80" s="6"/>
      <c r="D80" s="24"/>
      <c r="E80" s="8"/>
    </row>
    <row r="81" spans="1:5" ht="16.5" hidden="1" x14ac:dyDescent="0.25">
      <c r="A81" s="15"/>
      <c r="B81" s="20"/>
      <c r="C81" s="6"/>
      <c r="D81" s="24"/>
      <c r="E81" s="8"/>
    </row>
    <row r="82" spans="1:5" ht="16.5" hidden="1" x14ac:dyDescent="0.25">
      <c r="A82" s="15"/>
      <c r="B82" s="20"/>
      <c r="C82" s="6"/>
      <c r="D82" s="24"/>
      <c r="E82" s="8"/>
    </row>
    <row r="83" spans="1:5" ht="16.5" hidden="1" x14ac:dyDescent="0.25">
      <c r="A83" s="15"/>
      <c r="B83" s="20"/>
      <c r="C83" s="6"/>
      <c r="D83" s="24"/>
      <c r="E83" s="8"/>
    </row>
    <row r="84" spans="1:5" ht="16.5" hidden="1" x14ac:dyDescent="0.25">
      <c r="A84" s="15"/>
      <c r="B84" s="20"/>
      <c r="C84" s="6"/>
      <c r="D84" s="24"/>
      <c r="E84" s="8"/>
    </row>
    <row r="85" spans="1:5" ht="16.5" hidden="1" x14ac:dyDescent="0.25">
      <c r="A85" s="15"/>
      <c r="B85" s="20"/>
      <c r="C85" s="6"/>
      <c r="D85" s="24"/>
      <c r="E85" s="8"/>
    </row>
    <row r="86" spans="1:5" ht="16.5" hidden="1" x14ac:dyDescent="0.25">
      <c r="A86" s="15"/>
      <c r="B86" s="20"/>
      <c r="C86" s="6"/>
      <c r="D86" s="24"/>
      <c r="E86" s="8"/>
    </row>
    <row r="87" spans="1:5" ht="16.5" hidden="1" x14ac:dyDescent="0.25">
      <c r="A87" s="15"/>
      <c r="B87" s="20"/>
      <c r="C87" s="6"/>
      <c r="D87" s="24"/>
      <c r="E87" s="8"/>
    </row>
    <row r="88" spans="1:5" ht="16.5" hidden="1" x14ac:dyDescent="0.25">
      <c r="A88" s="15"/>
      <c r="B88" s="20"/>
      <c r="C88" s="6"/>
      <c r="D88" s="24"/>
      <c r="E88" s="8"/>
    </row>
    <row r="89" spans="1:5" ht="16.5" hidden="1" x14ac:dyDescent="0.25">
      <c r="A89" s="15"/>
      <c r="B89" s="20"/>
      <c r="C89" s="6"/>
      <c r="D89" s="24"/>
      <c r="E89" s="8"/>
    </row>
    <row r="90" spans="1:5" ht="16.5" hidden="1" x14ac:dyDescent="0.25">
      <c r="A90" s="15"/>
      <c r="B90" s="20"/>
      <c r="C90" s="6"/>
      <c r="D90" s="24"/>
      <c r="E90" s="8"/>
    </row>
    <row r="91" spans="1:5" ht="16.5" hidden="1" x14ac:dyDescent="0.25">
      <c r="A91" s="15"/>
      <c r="B91" s="20"/>
      <c r="C91" s="6"/>
      <c r="D91" s="24"/>
      <c r="E91" s="8"/>
    </row>
    <row r="92" spans="1:5" ht="16.5" hidden="1" x14ac:dyDescent="0.25">
      <c r="A92" s="15"/>
      <c r="B92" s="20"/>
      <c r="C92" s="6"/>
      <c r="D92" s="24"/>
      <c r="E92" s="8"/>
    </row>
    <row r="93" spans="1:5" ht="16.5" hidden="1" x14ac:dyDescent="0.25">
      <c r="A93" s="15"/>
      <c r="B93" s="20"/>
      <c r="C93" s="6"/>
      <c r="D93" s="24"/>
      <c r="E93" s="8"/>
    </row>
    <row r="94" spans="1:5" ht="34.5" x14ac:dyDescent="0.25">
      <c r="A94" s="26"/>
      <c r="B94" s="17" t="s">
        <v>52</v>
      </c>
      <c r="C94" s="18" t="s">
        <v>53</v>
      </c>
      <c r="D94" s="27">
        <f t="shared" ref="D94:D96" si="5">D95</f>
        <v>8830</v>
      </c>
      <c r="E94" s="28"/>
    </row>
    <row r="95" spans="1:5" ht="49.5" x14ac:dyDescent="0.25">
      <c r="A95" s="63"/>
      <c r="B95" s="20" t="s">
        <v>54</v>
      </c>
      <c r="C95" s="15" t="s">
        <v>53</v>
      </c>
      <c r="D95" s="24">
        <f>D96+D102</f>
        <v>8830</v>
      </c>
      <c r="E95" s="8"/>
    </row>
    <row r="96" spans="1:5" ht="18.75" x14ac:dyDescent="0.25">
      <c r="A96" s="63"/>
      <c r="B96" s="20" t="s">
        <v>55</v>
      </c>
      <c r="C96" s="15" t="s">
        <v>53</v>
      </c>
      <c r="D96" s="24">
        <f t="shared" si="5"/>
        <v>8830</v>
      </c>
      <c r="E96" s="8"/>
    </row>
    <row r="97" spans="1:5" ht="49.5" x14ac:dyDescent="0.25">
      <c r="A97" s="29" t="s">
        <v>67</v>
      </c>
      <c r="B97" s="30" t="s">
        <v>56</v>
      </c>
      <c r="C97" s="6" t="s">
        <v>53</v>
      </c>
      <c r="D97" s="9">
        <f>SUM(D99:D101)</f>
        <v>8830</v>
      </c>
      <c r="E97" s="8" t="s">
        <v>49</v>
      </c>
    </row>
    <row r="98" spans="1:5" ht="18.75" x14ac:dyDescent="0.25">
      <c r="A98" s="29"/>
      <c r="B98" s="10" t="s">
        <v>11</v>
      </c>
      <c r="C98" s="6"/>
      <c r="D98" s="8"/>
      <c r="E98" s="8"/>
    </row>
    <row r="99" spans="1:5" ht="18.75" x14ac:dyDescent="0.25">
      <c r="A99" s="29"/>
      <c r="B99" s="7" t="s">
        <v>12</v>
      </c>
      <c r="C99" s="6"/>
      <c r="D99" s="9">
        <v>8830</v>
      </c>
      <c r="E99" s="8"/>
    </row>
    <row r="100" spans="1:5" ht="18.75" hidden="1" x14ac:dyDescent="0.25">
      <c r="A100" s="29"/>
      <c r="B100" s="10" t="s">
        <v>13</v>
      </c>
      <c r="C100" s="6"/>
      <c r="D100" s="8"/>
      <c r="E100" s="8"/>
    </row>
    <row r="101" spans="1:5" ht="18.75" hidden="1" x14ac:dyDescent="0.25">
      <c r="A101" s="29"/>
      <c r="B101" s="12" t="s">
        <v>14</v>
      </c>
      <c r="C101" s="6"/>
      <c r="D101" s="8"/>
      <c r="E101" s="8"/>
    </row>
    <row r="102" spans="1:5" ht="49.5" hidden="1" x14ac:dyDescent="0.25">
      <c r="A102" s="29"/>
      <c r="B102" s="20" t="s">
        <v>25</v>
      </c>
      <c r="C102" s="15" t="s">
        <v>53</v>
      </c>
      <c r="D102" s="67">
        <f t="shared" ref="D102" si="6">D103</f>
        <v>0</v>
      </c>
      <c r="E102" s="8"/>
    </row>
    <row r="103" spans="1:5" ht="148.5" hidden="1" x14ac:dyDescent="0.25">
      <c r="A103" s="6" t="s">
        <v>57</v>
      </c>
      <c r="B103" s="21" t="s">
        <v>58</v>
      </c>
      <c r="C103" s="6" t="s">
        <v>53</v>
      </c>
      <c r="D103" s="8">
        <f>SUM(D105:D106)</f>
        <v>0</v>
      </c>
      <c r="E103" s="16" t="s">
        <v>27</v>
      </c>
    </row>
    <row r="104" spans="1:5" ht="16.5" hidden="1" x14ac:dyDescent="0.25">
      <c r="A104" s="15"/>
      <c r="B104" s="10" t="s">
        <v>11</v>
      </c>
      <c r="C104" s="6"/>
      <c r="D104" s="16"/>
      <c r="E104" s="11"/>
    </row>
    <row r="105" spans="1:5" ht="16.5" hidden="1" x14ac:dyDescent="0.25">
      <c r="A105" s="15"/>
      <c r="B105" s="7" t="s">
        <v>12</v>
      </c>
      <c r="C105" s="6"/>
      <c r="D105" s="8"/>
      <c r="E105" s="8"/>
    </row>
    <row r="106" spans="1:5" ht="16.5" hidden="1" x14ac:dyDescent="0.25">
      <c r="A106" s="15"/>
      <c r="B106" s="10" t="s">
        <v>13</v>
      </c>
      <c r="C106" s="6"/>
      <c r="D106" s="8"/>
      <c r="E106" s="8"/>
    </row>
    <row r="107" spans="1:5" ht="16.5" x14ac:dyDescent="0.25">
      <c r="A107" s="13" t="s">
        <v>95</v>
      </c>
      <c r="B107" s="72" t="s">
        <v>59</v>
      </c>
      <c r="C107" s="73" t="s">
        <v>60</v>
      </c>
      <c r="D107" s="67">
        <f>D113</f>
        <v>2890502.1999999997</v>
      </c>
      <c r="E107" s="8"/>
    </row>
    <row r="108" spans="1:5" ht="18.75" x14ac:dyDescent="0.25">
      <c r="A108" s="29"/>
      <c r="B108" s="10" t="s">
        <v>11</v>
      </c>
      <c r="C108" s="6"/>
      <c r="D108" s="8"/>
      <c r="E108" s="8"/>
    </row>
    <row r="109" spans="1:5" ht="18.75" x14ac:dyDescent="0.25">
      <c r="A109" s="29"/>
      <c r="B109" s="7" t="s">
        <v>12</v>
      </c>
      <c r="C109" s="6"/>
      <c r="D109" s="9">
        <f>D124+D172+D177+D184+D199+D209+D205+D189+D194+D118</f>
        <v>546322</v>
      </c>
      <c r="E109" s="8"/>
    </row>
    <row r="110" spans="1:5" ht="18.75" x14ac:dyDescent="0.25">
      <c r="A110" s="29"/>
      <c r="B110" s="10" t="s">
        <v>13</v>
      </c>
      <c r="C110" s="6"/>
      <c r="D110" s="8">
        <f>D125+D173+D178+D185+D200+D210+D206+D190+D195+D119</f>
        <v>1597991.1</v>
      </c>
      <c r="E110" s="8"/>
    </row>
    <row r="111" spans="1:5" ht="18.75" x14ac:dyDescent="0.25">
      <c r="A111" s="29"/>
      <c r="B111" s="12" t="s">
        <v>14</v>
      </c>
      <c r="C111" s="6"/>
      <c r="D111" s="8">
        <f>D126+D174+D179+D186+D201+D211+D191+D196</f>
        <v>746189.1</v>
      </c>
      <c r="E111" s="8"/>
    </row>
    <row r="112" spans="1:5" ht="19.5" x14ac:dyDescent="0.25">
      <c r="A112" s="26"/>
      <c r="B112" s="17" t="s">
        <v>61</v>
      </c>
      <c r="C112" s="18" t="s">
        <v>62</v>
      </c>
      <c r="D112" s="19">
        <f>D113</f>
        <v>2890502.1999999997</v>
      </c>
      <c r="E112" s="19"/>
    </row>
    <row r="113" spans="1:5" ht="49.5" x14ac:dyDescent="0.25">
      <c r="A113" s="29"/>
      <c r="B113" s="20" t="s">
        <v>63</v>
      </c>
      <c r="C113" s="15" t="s">
        <v>62</v>
      </c>
      <c r="D113" s="67">
        <f>SUM(D114,D180)</f>
        <v>2890502.1999999997</v>
      </c>
      <c r="E113" s="8"/>
    </row>
    <row r="114" spans="1:5" ht="33" x14ac:dyDescent="0.25">
      <c r="A114" s="29"/>
      <c r="B114" s="20" t="s">
        <v>64</v>
      </c>
      <c r="C114" s="15" t="s">
        <v>62</v>
      </c>
      <c r="D114" s="24">
        <f>SUM(D115,D121,D127)</f>
        <v>2293</v>
      </c>
      <c r="E114" s="8"/>
    </row>
    <row r="115" spans="1:5" ht="33" x14ac:dyDescent="0.25">
      <c r="A115" s="29"/>
      <c r="B115" s="20" t="s">
        <v>65</v>
      </c>
      <c r="C115" s="15" t="s">
        <v>62</v>
      </c>
      <c r="D115" s="24">
        <f>D116</f>
        <v>2293</v>
      </c>
      <c r="E115" s="8"/>
    </row>
    <row r="116" spans="1:5" ht="49.5" x14ac:dyDescent="0.25">
      <c r="A116" s="29" t="s">
        <v>30</v>
      </c>
      <c r="B116" s="21" t="s">
        <v>146</v>
      </c>
      <c r="C116" s="6" t="s">
        <v>62</v>
      </c>
      <c r="D116" s="9">
        <f>SUM(D118:D120)</f>
        <v>2293</v>
      </c>
      <c r="E116" s="8" t="s">
        <v>49</v>
      </c>
    </row>
    <row r="117" spans="1:5" ht="18.75" x14ac:dyDescent="0.25">
      <c r="A117" s="29"/>
      <c r="B117" s="10" t="s">
        <v>11</v>
      </c>
      <c r="C117" s="15"/>
      <c r="D117" s="24"/>
      <c r="E117" s="8"/>
    </row>
    <row r="118" spans="1:5" ht="18.75" x14ac:dyDescent="0.25">
      <c r="A118" s="29"/>
      <c r="B118" s="7" t="s">
        <v>12</v>
      </c>
      <c r="C118" s="15"/>
      <c r="D118" s="9">
        <v>583</v>
      </c>
      <c r="E118" s="8"/>
    </row>
    <row r="119" spans="1:5" ht="18.75" x14ac:dyDescent="0.25">
      <c r="A119" s="29"/>
      <c r="B119" s="10" t="s">
        <v>13</v>
      </c>
      <c r="C119" s="15"/>
      <c r="D119" s="9">
        <v>1710</v>
      </c>
      <c r="E119" s="8"/>
    </row>
    <row r="120" spans="1:5" ht="18.75" hidden="1" x14ac:dyDescent="0.25">
      <c r="A120" s="29"/>
      <c r="B120" s="12" t="s">
        <v>14</v>
      </c>
      <c r="C120" s="15"/>
      <c r="D120" s="9"/>
      <c r="E120" s="8"/>
    </row>
    <row r="121" spans="1:5" ht="18.75" hidden="1" x14ac:dyDescent="0.25">
      <c r="A121" s="29"/>
      <c r="B121" s="20" t="s">
        <v>66</v>
      </c>
      <c r="C121" s="15" t="s">
        <v>62</v>
      </c>
      <c r="D121" s="67">
        <f>SUM(D122)</f>
        <v>0</v>
      </c>
      <c r="E121" s="8">
        <f>SUM(E122)</f>
        <v>0</v>
      </c>
    </row>
    <row r="122" spans="1:5" ht="49.5" hidden="1" x14ac:dyDescent="0.25">
      <c r="A122" s="6" t="s">
        <v>67</v>
      </c>
      <c r="B122" s="25" t="s">
        <v>68</v>
      </c>
      <c r="C122" s="6" t="s">
        <v>62</v>
      </c>
      <c r="D122" s="8">
        <f>SUM(D124:D126)</f>
        <v>0</v>
      </c>
      <c r="E122" s="8" t="s">
        <v>49</v>
      </c>
    </row>
    <row r="123" spans="1:5" ht="18.75" hidden="1" x14ac:dyDescent="0.25">
      <c r="A123" s="29"/>
      <c r="B123" s="10" t="s">
        <v>11</v>
      </c>
      <c r="C123" s="15"/>
      <c r="D123" s="9"/>
      <c r="E123" s="8"/>
    </row>
    <row r="124" spans="1:5" ht="18.75" hidden="1" x14ac:dyDescent="0.25">
      <c r="A124" s="29"/>
      <c r="B124" s="7" t="s">
        <v>12</v>
      </c>
      <c r="C124" s="15"/>
      <c r="D124" s="9"/>
      <c r="E124" s="8"/>
    </row>
    <row r="125" spans="1:5" ht="18.75" hidden="1" x14ac:dyDescent="0.25">
      <c r="A125" s="29"/>
      <c r="B125" s="10" t="s">
        <v>13</v>
      </c>
      <c r="C125" s="15"/>
      <c r="D125" s="8"/>
      <c r="E125" s="8"/>
    </row>
    <row r="126" spans="1:5" ht="18.75" hidden="1" x14ac:dyDescent="0.25">
      <c r="A126" s="29"/>
      <c r="B126" s="12" t="s">
        <v>14</v>
      </c>
      <c r="C126" s="15"/>
      <c r="D126" s="8"/>
      <c r="E126" s="8"/>
    </row>
    <row r="127" spans="1:5" ht="66" hidden="1" x14ac:dyDescent="0.25">
      <c r="A127" s="29"/>
      <c r="B127" s="78" t="s">
        <v>69</v>
      </c>
      <c r="C127" s="15" t="s">
        <v>62</v>
      </c>
      <c r="D127" s="67">
        <f>D128</f>
        <v>0</v>
      </c>
      <c r="E127" s="8">
        <f>E128</f>
        <v>0</v>
      </c>
    </row>
    <row r="128" spans="1:5" ht="99" hidden="1" x14ac:dyDescent="0.25">
      <c r="A128" s="29"/>
      <c r="B128" s="78" t="s">
        <v>70</v>
      </c>
      <c r="C128" s="15" t="s">
        <v>62</v>
      </c>
      <c r="D128" s="67">
        <f>SUM(D129,D134,D139,D145,D150,D155,D160,D165,D170,D175)</f>
        <v>0</v>
      </c>
      <c r="E128" s="8">
        <f>SUM(E129,E134,E139,E145,E150,E155,E160,E165,E170,E175)</f>
        <v>0</v>
      </c>
    </row>
    <row r="129" spans="1:5" ht="66" hidden="1" x14ac:dyDescent="0.25">
      <c r="A129" s="29" t="s">
        <v>71</v>
      </c>
      <c r="B129" s="79" t="s">
        <v>72</v>
      </c>
      <c r="C129" s="6" t="s">
        <v>62</v>
      </c>
      <c r="D129" s="8">
        <f>SUM(D131:D133)</f>
        <v>0</v>
      </c>
      <c r="E129" s="8" t="s">
        <v>49</v>
      </c>
    </row>
    <row r="130" spans="1:5" ht="18.75" hidden="1" x14ac:dyDescent="0.25">
      <c r="A130" s="29"/>
      <c r="B130" s="10" t="s">
        <v>11</v>
      </c>
      <c r="C130" s="15"/>
      <c r="D130" s="67"/>
      <c r="E130" s="8"/>
    </row>
    <row r="131" spans="1:5" ht="18.75" hidden="1" x14ac:dyDescent="0.25">
      <c r="A131" s="29"/>
      <c r="B131" s="7" t="s">
        <v>12</v>
      </c>
      <c r="C131" s="6"/>
      <c r="D131" s="8"/>
      <c r="E131" s="8"/>
    </row>
    <row r="132" spans="1:5" ht="18.75" hidden="1" x14ac:dyDescent="0.25">
      <c r="A132" s="29"/>
      <c r="B132" s="10" t="s">
        <v>13</v>
      </c>
      <c r="C132" s="6"/>
      <c r="D132" s="8"/>
      <c r="E132" s="8"/>
    </row>
    <row r="133" spans="1:5" ht="18.75" hidden="1" x14ac:dyDescent="0.25">
      <c r="A133" s="29"/>
      <c r="B133" s="12" t="s">
        <v>14</v>
      </c>
      <c r="C133" s="6"/>
      <c r="D133" s="8"/>
      <c r="E133" s="8"/>
    </row>
    <row r="134" spans="1:5" ht="66" hidden="1" x14ac:dyDescent="0.25">
      <c r="A134" s="29" t="s">
        <v>73</v>
      </c>
      <c r="B134" s="79" t="s">
        <v>74</v>
      </c>
      <c r="C134" s="6" t="s">
        <v>62</v>
      </c>
      <c r="D134" s="8">
        <f>SUM(D136:D138)</f>
        <v>0</v>
      </c>
      <c r="E134" s="8" t="s">
        <v>49</v>
      </c>
    </row>
    <row r="135" spans="1:5" ht="18.75" hidden="1" x14ac:dyDescent="0.25">
      <c r="A135" s="29"/>
      <c r="B135" s="10" t="s">
        <v>11</v>
      </c>
      <c r="C135" s="6"/>
      <c r="D135" s="8"/>
      <c r="E135" s="8"/>
    </row>
    <row r="136" spans="1:5" ht="18.75" hidden="1" x14ac:dyDescent="0.25">
      <c r="A136" s="29"/>
      <c r="B136" s="7" t="s">
        <v>12</v>
      </c>
      <c r="C136" s="6"/>
      <c r="D136" s="8"/>
      <c r="E136" s="8"/>
    </row>
    <row r="137" spans="1:5" ht="18.75" hidden="1" x14ac:dyDescent="0.25">
      <c r="A137" s="29"/>
      <c r="B137" s="10" t="s">
        <v>13</v>
      </c>
      <c r="C137" s="6"/>
      <c r="D137" s="9"/>
      <c r="E137" s="8"/>
    </row>
    <row r="138" spans="1:5" ht="18.75" hidden="1" x14ac:dyDescent="0.25">
      <c r="A138" s="29"/>
      <c r="B138" s="12" t="s">
        <v>14</v>
      </c>
      <c r="C138" s="6"/>
      <c r="D138" s="8"/>
      <c r="E138" s="8"/>
    </row>
    <row r="139" spans="1:5" ht="82.5" hidden="1" x14ac:dyDescent="0.25">
      <c r="A139" s="29" t="s">
        <v>75</v>
      </c>
      <c r="B139" s="79" t="s">
        <v>76</v>
      </c>
      <c r="C139" s="6" t="s">
        <v>62</v>
      </c>
      <c r="D139" s="8">
        <f>SUM(D141:D143)</f>
        <v>0</v>
      </c>
      <c r="E139" s="8" t="s">
        <v>49</v>
      </c>
    </row>
    <row r="140" spans="1:5" ht="18.75" hidden="1" x14ac:dyDescent="0.25">
      <c r="A140" s="29"/>
      <c r="B140" s="10" t="s">
        <v>11</v>
      </c>
      <c r="C140" s="6"/>
      <c r="D140" s="8"/>
      <c r="E140" s="8"/>
    </row>
    <row r="141" spans="1:5" ht="18.75" hidden="1" x14ac:dyDescent="0.25">
      <c r="A141" s="29"/>
      <c r="B141" s="7" t="s">
        <v>12</v>
      </c>
      <c r="C141" s="6"/>
      <c r="D141" s="8"/>
      <c r="E141" s="8"/>
    </row>
    <row r="142" spans="1:5" ht="18.75" hidden="1" x14ac:dyDescent="0.25">
      <c r="A142" s="29"/>
      <c r="B142" s="10" t="s">
        <v>13</v>
      </c>
      <c r="C142" s="6"/>
      <c r="D142" s="9"/>
      <c r="E142" s="8"/>
    </row>
    <row r="143" spans="1:5" ht="18.75" hidden="1" x14ac:dyDescent="0.25">
      <c r="A143" s="29"/>
      <c r="B143" s="12" t="s">
        <v>14</v>
      </c>
      <c r="C143" s="6"/>
      <c r="D143" s="8"/>
      <c r="E143" s="8"/>
    </row>
    <row r="144" spans="1:5" ht="18.75" hidden="1" x14ac:dyDescent="0.25">
      <c r="A144" s="29"/>
      <c r="B144" s="31"/>
      <c r="C144" s="6"/>
      <c r="D144" s="8"/>
      <c r="E144" s="8"/>
    </row>
    <row r="145" spans="1:5" ht="66" hidden="1" x14ac:dyDescent="0.25">
      <c r="A145" s="29" t="s">
        <v>77</v>
      </c>
      <c r="B145" s="79" t="s">
        <v>78</v>
      </c>
      <c r="C145" s="6" t="s">
        <v>62</v>
      </c>
      <c r="D145" s="8">
        <f>SUM(D147:D149)</f>
        <v>0</v>
      </c>
      <c r="E145" s="8" t="s">
        <v>49</v>
      </c>
    </row>
    <row r="146" spans="1:5" ht="18.75" hidden="1" x14ac:dyDescent="0.25">
      <c r="A146" s="29"/>
      <c r="B146" s="10" t="s">
        <v>11</v>
      </c>
      <c r="C146" s="6"/>
      <c r="D146" s="8"/>
      <c r="E146" s="9"/>
    </row>
    <row r="147" spans="1:5" ht="18.75" hidden="1" x14ac:dyDescent="0.25">
      <c r="A147" s="29"/>
      <c r="B147" s="7" t="s">
        <v>12</v>
      </c>
      <c r="C147" s="6"/>
      <c r="D147" s="8"/>
      <c r="E147" s="8"/>
    </row>
    <row r="148" spans="1:5" ht="18.75" hidden="1" x14ac:dyDescent="0.25">
      <c r="A148" s="29"/>
      <c r="B148" s="10" t="s">
        <v>13</v>
      </c>
      <c r="C148" s="6"/>
      <c r="D148" s="8"/>
      <c r="E148" s="8"/>
    </row>
    <row r="149" spans="1:5" ht="18.75" hidden="1" x14ac:dyDescent="0.25">
      <c r="A149" s="29"/>
      <c r="B149" s="12" t="s">
        <v>14</v>
      </c>
      <c r="C149" s="6"/>
      <c r="D149" s="8"/>
      <c r="E149" s="8"/>
    </row>
    <row r="150" spans="1:5" ht="66" hidden="1" x14ac:dyDescent="0.25">
      <c r="A150" s="29" t="s">
        <v>79</v>
      </c>
      <c r="B150" s="79" t="s">
        <v>80</v>
      </c>
      <c r="C150" s="6" t="s">
        <v>62</v>
      </c>
      <c r="D150" s="8">
        <f>SUM(D152:D154)</f>
        <v>0</v>
      </c>
      <c r="E150" s="8" t="s">
        <v>49</v>
      </c>
    </row>
    <row r="151" spans="1:5" ht="18.75" hidden="1" x14ac:dyDescent="0.25">
      <c r="A151" s="29"/>
      <c r="B151" s="10" t="s">
        <v>11</v>
      </c>
      <c r="C151" s="6"/>
      <c r="D151" s="8"/>
      <c r="E151" s="8"/>
    </row>
    <row r="152" spans="1:5" ht="18.75" hidden="1" x14ac:dyDescent="0.25">
      <c r="A152" s="29"/>
      <c r="B152" s="7" t="s">
        <v>12</v>
      </c>
      <c r="C152" s="6"/>
      <c r="D152" s="8"/>
      <c r="E152" s="8"/>
    </row>
    <row r="153" spans="1:5" ht="18.75" hidden="1" x14ac:dyDescent="0.25">
      <c r="A153" s="29"/>
      <c r="B153" s="10" t="s">
        <v>13</v>
      </c>
      <c r="C153" s="6"/>
      <c r="D153" s="8"/>
      <c r="E153" s="8"/>
    </row>
    <row r="154" spans="1:5" ht="18.75" hidden="1" x14ac:dyDescent="0.25">
      <c r="A154" s="29"/>
      <c r="B154" s="12" t="s">
        <v>14</v>
      </c>
      <c r="C154" s="32"/>
      <c r="D154" s="9"/>
      <c r="E154" s="8"/>
    </row>
    <row r="155" spans="1:5" ht="66" hidden="1" x14ac:dyDescent="0.25">
      <c r="A155" s="29" t="s">
        <v>81</v>
      </c>
      <c r="B155" s="79" t="s">
        <v>82</v>
      </c>
      <c r="C155" s="6" t="s">
        <v>62</v>
      </c>
      <c r="D155" s="9">
        <f>SUM(D157:D159)</f>
        <v>0</v>
      </c>
      <c r="E155" s="8" t="s">
        <v>49</v>
      </c>
    </row>
    <row r="156" spans="1:5" ht="18.75" hidden="1" x14ac:dyDescent="0.25">
      <c r="A156" s="29"/>
      <c r="B156" s="10" t="s">
        <v>11</v>
      </c>
      <c r="C156" s="6"/>
      <c r="D156" s="8"/>
      <c r="E156" s="8"/>
    </row>
    <row r="157" spans="1:5" ht="18.75" hidden="1" x14ac:dyDescent="0.25">
      <c r="A157" s="29"/>
      <c r="B157" s="7" t="s">
        <v>12</v>
      </c>
      <c r="C157" s="6"/>
      <c r="D157" s="8"/>
      <c r="E157" s="8"/>
    </row>
    <row r="158" spans="1:5" ht="18.75" hidden="1" x14ac:dyDescent="0.25">
      <c r="A158" s="29"/>
      <c r="B158" s="10" t="s">
        <v>13</v>
      </c>
      <c r="C158" s="6"/>
      <c r="D158" s="8"/>
      <c r="E158" s="8"/>
    </row>
    <row r="159" spans="1:5" ht="18.75" hidden="1" x14ac:dyDescent="0.25">
      <c r="A159" s="29"/>
      <c r="B159" s="12" t="s">
        <v>14</v>
      </c>
      <c r="C159" s="6"/>
      <c r="D159" s="8"/>
      <c r="E159" s="8"/>
    </row>
    <row r="160" spans="1:5" ht="66" hidden="1" x14ac:dyDescent="0.25">
      <c r="A160" s="29" t="s">
        <v>83</v>
      </c>
      <c r="B160" s="79" t="s">
        <v>84</v>
      </c>
      <c r="C160" s="6" t="s">
        <v>62</v>
      </c>
      <c r="D160" s="8">
        <f>SUM(D162:D164)</f>
        <v>0</v>
      </c>
      <c r="E160" s="8" t="s">
        <v>49</v>
      </c>
    </row>
    <row r="161" spans="1:5" ht="18.75" hidden="1" x14ac:dyDescent="0.25">
      <c r="A161" s="29"/>
      <c r="B161" s="10" t="s">
        <v>11</v>
      </c>
      <c r="C161" s="6"/>
      <c r="D161" s="8"/>
      <c r="E161" s="8"/>
    </row>
    <row r="162" spans="1:5" ht="18.75" hidden="1" x14ac:dyDescent="0.25">
      <c r="A162" s="29"/>
      <c r="B162" s="7" t="s">
        <v>12</v>
      </c>
      <c r="C162" s="6"/>
      <c r="D162" s="8"/>
      <c r="E162" s="8"/>
    </row>
    <row r="163" spans="1:5" ht="18.75" hidden="1" x14ac:dyDescent="0.25">
      <c r="A163" s="29"/>
      <c r="B163" s="10" t="s">
        <v>13</v>
      </c>
      <c r="C163" s="32"/>
      <c r="D163" s="8"/>
      <c r="E163" s="8"/>
    </row>
    <row r="164" spans="1:5" ht="18.75" hidden="1" x14ac:dyDescent="0.25">
      <c r="A164" s="29"/>
      <c r="B164" s="12" t="s">
        <v>14</v>
      </c>
      <c r="C164" s="32"/>
      <c r="D164" s="8"/>
      <c r="E164" s="8"/>
    </row>
    <row r="165" spans="1:5" ht="66" hidden="1" x14ac:dyDescent="0.25">
      <c r="A165" s="29" t="s">
        <v>85</v>
      </c>
      <c r="B165" s="79" t="s">
        <v>86</v>
      </c>
      <c r="C165" s="6" t="s">
        <v>62</v>
      </c>
      <c r="D165" s="8">
        <f>SUM(D167:D169)</f>
        <v>0</v>
      </c>
      <c r="E165" s="8" t="s">
        <v>49</v>
      </c>
    </row>
    <row r="166" spans="1:5" ht="18.75" hidden="1" x14ac:dyDescent="0.25">
      <c r="A166" s="68"/>
      <c r="B166" s="10" t="s">
        <v>11</v>
      </c>
      <c r="C166" s="15"/>
      <c r="D166" s="67"/>
      <c r="E166" s="8"/>
    </row>
    <row r="167" spans="1:5" ht="18.75" hidden="1" x14ac:dyDescent="0.25">
      <c r="A167" s="29"/>
      <c r="B167" s="7" t="s">
        <v>12</v>
      </c>
      <c r="C167" s="6"/>
      <c r="D167" s="8"/>
      <c r="E167" s="8"/>
    </row>
    <row r="168" spans="1:5" ht="18.75" hidden="1" x14ac:dyDescent="0.25">
      <c r="A168" s="29"/>
      <c r="B168" s="10" t="s">
        <v>13</v>
      </c>
      <c r="C168" s="6"/>
      <c r="D168" s="8"/>
      <c r="E168" s="8"/>
    </row>
    <row r="169" spans="1:5" ht="18.75" hidden="1" x14ac:dyDescent="0.25">
      <c r="A169" s="29"/>
      <c r="B169" s="12" t="s">
        <v>14</v>
      </c>
      <c r="C169" s="6"/>
      <c r="D169" s="8"/>
      <c r="E169" s="8"/>
    </row>
    <row r="170" spans="1:5" ht="49.5" hidden="1" x14ac:dyDescent="0.25">
      <c r="A170" s="6" t="s">
        <v>30</v>
      </c>
      <c r="B170" s="79" t="s">
        <v>87</v>
      </c>
      <c r="C170" s="6" t="s">
        <v>62</v>
      </c>
      <c r="D170" s="8">
        <f>SUM(D172:D174)</f>
        <v>0</v>
      </c>
      <c r="E170" s="8" t="s">
        <v>49</v>
      </c>
    </row>
    <row r="171" spans="1:5" ht="18.75" hidden="1" x14ac:dyDescent="0.25">
      <c r="A171" s="68"/>
      <c r="B171" s="10" t="s">
        <v>11</v>
      </c>
      <c r="C171" s="15"/>
      <c r="D171" s="67"/>
      <c r="E171" s="8"/>
    </row>
    <row r="172" spans="1:5" ht="18.75" hidden="1" x14ac:dyDescent="0.25">
      <c r="A172" s="29"/>
      <c r="B172" s="7" t="s">
        <v>12</v>
      </c>
      <c r="C172" s="6"/>
      <c r="D172" s="9"/>
      <c r="E172" s="8"/>
    </row>
    <row r="173" spans="1:5" ht="18.75" hidden="1" x14ac:dyDescent="0.25">
      <c r="A173" s="29"/>
      <c r="B173" s="10" t="s">
        <v>13</v>
      </c>
      <c r="C173" s="6"/>
      <c r="D173" s="8"/>
      <c r="E173" s="8"/>
    </row>
    <row r="174" spans="1:5" ht="18.75" hidden="1" x14ac:dyDescent="0.25">
      <c r="A174" s="29"/>
      <c r="B174" s="12" t="s">
        <v>14</v>
      </c>
      <c r="C174" s="6"/>
      <c r="D174" s="8"/>
      <c r="E174" s="8"/>
    </row>
    <row r="175" spans="1:5" ht="49.5" hidden="1" x14ac:dyDescent="0.25">
      <c r="A175" s="6" t="s">
        <v>32</v>
      </c>
      <c r="B175" s="79" t="s">
        <v>88</v>
      </c>
      <c r="C175" s="6" t="s">
        <v>62</v>
      </c>
      <c r="D175" s="8">
        <f>SUM(D177:D179)</f>
        <v>0</v>
      </c>
      <c r="E175" s="8" t="s">
        <v>49</v>
      </c>
    </row>
    <row r="176" spans="1:5" ht="18.75" hidden="1" x14ac:dyDescent="0.25">
      <c r="A176" s="68"/>
      <c r="B176" s="10" t="s">
        <v>11</v>
      </c>
      <c r="C176" s="15"/>
      <c r="D176" s="67"/>
      <c r="E176" s="8"/>
    </row>
    <row r="177" spans="1:5" ht="18.75" hidden="1" x14ac:dyDescent="0.25">
      <c r="A177" s="29"/>
      <c r="B177" s="7" t="s">
        <v>12</v>
      </c>
      <c r="C177" s="6"/>
      <c r="D177" s="9"/>
      <c r="E177" s="8"/>
    </row>
    <row r="178" spans="1:5" ht="18.75" hidden="1" x14ac:dyDescent="0.25">
      <c r="A178" s="29"/>
      <c r="B178" s="10" t="s">
        <v>13</v>
      </c>
      <c r="C178" s="6"/>
      <c r="D178" s="8"/>
      <c r="E178" s="8"/>
    </row>
    <row r="179" spans="1:5" ht="18.75" hidden="1" x14ac:dyDescent="0.25">
      <c r="A179" s="29"/>
      <c r="B179" s="12" t="s">
        <v>14</v>
      </c>
      <c r="C179" s="6"/>
      <c r="D179" s="8"/>
      <c r="E179" s="8"/>
    </row>
    <row r="180" spans="1:5" ht="33" x14ac:dyDescent="0.25">
      <c r="A180" s="68"/>
      <c r="B180" s="78" t="s">
        <v>89</v>
      </c>
      <c r="C180" s="15" t="s">
        <v>62</v>
      </c>
      <c r="D180" s="67">
        <f>SUM(D181,D202)</f>
        <v>2888209.1999999997</v>
      </c>
      <c r="E180" s="8"/>
    </row>
    <row r="181" spans="1:5" ht="33" x14ac:dyDescent="0.25">
      <c r="A181" s="29"/>
      <c r="B181" s="78" t="s">
        <v>90</v>
      </c>
      <c r="C181" s="15" t="s">
        <v>62</v>
      </c>
      <c r="D181" s="67">
        <f>SUM(D197)+D182+D192+D187</f>
        <v>2626847.0999999996</v>
      </c>
      <c r="E181" s="8"/>
    </row>
    <row r="182" spans="1:5" ht="49.5" x14ac:dyDescent="0.25">
      <c r="A182" s="6" t="s">
        <v>32</v>
      </c>
      <c r="B182" s="79" t="s">
        <v>91</v>
      </c>
      <c r="C182" s="6" t="s">
        <v>62</v>
      </c>
      <c r="D182" s="8">
        <f>SUM(D184:D186)</f>
        <v>1784385.2999999998</v>
      </c>
      <c r="E182" s="8" t="s">
        <v>49</v>
      </c>
    </row>
    <row r="183" spans="1:5" ht="18.75" x14ac:dyDescent="0.25">
      <c r="A183" s="68"/>
      <c r="B183" s="10" t="s">
        <v>11</v>
      </c>
      <c r="C183" s="15"/>
      <c r="D183" s="67"/>
      <c r="E183" s="8"/>
    </row>
    <row r="184" spans="1:5" ht="18.75" x14ac:dyDescent="0.25">
      <c r="A184" s="29"/>
      <c r="B184" s="7" t="s">
        <v>12</v>
      </c>
      <c r="C184" s="6"/>
      <c r="D184" s="9">
        <v>263702</v>
      </c>
      <c r="E184" s="8"/>
    </row>
    <row r="185" spans="1:5" ht="18.75" x14ac:dyDescent="0.25">
      <c r="A185" s="29"/>
      <c r="B185" s="10" t="s">
        <v>13</v>
      </c>
      <c r="C185" s="6"/>
      <c r="D185" s="8">
        <v>774494.2</v>
      </c>
      <c r="E185" s="8"/>
    </row>
    <row r="186" spans="1:5" ht="18.75" x14ac:dyDescent="0.25">
      <c r="A186" s="29"/>
      <c r="B186" s="12" t="s">
        <v>14</v>
      </c>
      <c r="C186" s="6"/>
      <c r="D186" s="8">
        <v>746189.1</v>
      </c>
      <c r="E186" s="8"/>
    </row>
    <row r="187" spans="1:5" ht="49.5" x14ac:dyDescent="0.25">
      <c r="A187" s="6" t="s">
        <v>94</v>
      </c>
      <c r="B187" s="80" t="s">
        <v>137</v>
      </c>
      <c r="C187" s="6" t="s">
        <v>62</v>
      </c>
      <c r="D187" s="8">
        <f>SUM(D189+D190)+D191</f>
        <v>840229.8</v>
      </c>
      <c r="E187" s="8" t="s">
        <v>49</v>
      </c>
    </row>
    <row r="188" spans="1:5" ht="18.75" x14ac:dyDescent="0.25">
      <c r="A188" s="68"/>
      <c r="B188" s="10" t="s">
        <v>11</v>
      </c>
      <c r="C188" s="15"/>
      <c r="D188" s="67"/>
      <c r="E188" s="8"/>
    </row>
    <row r="189" spans="1:5" ht="18.75" x14ac:dyDescent="0.25">
      <c r="A189" s="29"/>
      <c r="B189" s="7" t="s">
        <v>12</v>
      </c>
      <c r="C189" s="6"/>
      <c r="D189" s="9">
        <v>213419</v>
      </c>
      <c r="E189" s="8"/>
    </row>
    <row r="190" spans="1:5" ht="18.75" x14ac:dyDescent="0.25">
      <c r="A190" s="29"/>
      <c r="B190" s="10" t="s">
        <v>13</v>
      </c>
      <c r="C190" s="32"/>
      <c r="D190" s="8">
        <v>626810.80000000005</v>
      </c>
      <c r="E190" s="8"/>
    </row>
    <row r="191" spans="1:5" ht="18.75" hidden="1" x14ac:dyDescent="0.25">
      <c r="A191" s="29"/>
      <c r="B191" s="12" t="s">
        <v>14</v>
      </c>
      <c r="C191" s="6"/>
      <c r="D191" s="8"/>
      <c r="E191" s="8"/>
    </row>
    <row r="192" spans="1:5" ht="49.5" x14ac:dyDescent="0.25">
      <c r="A192" s="6" t="s">
        <v>102</v>
      </c>
      <c r="B192" s="80" t="s">
        <v>136</v>
      </c>
      <c r="C192" s="6" t="s">
        <v>62</v>
      </c>
      <c r="D192" s="9">
        <f>SUM(D194+D195)+D196</f>
        <v>1008</v>
      </c>
      <c r="E192" s="8" t="s">
        <v>49</v>
      </c>
    </row>
    <row r="193" spans="1:5" ht="18.75" x14ac:dyDescent="0.25">
      <c r="A193" s="68"/>
      <c r="B193" s="10" t="s">
        <v>11</v>
      </c>
      <c r="C193" s="15"/>
      <c r="D193" s="67"/>
      <c r="E193" s="8"/>
    </row>
    <row r="194" spans="1:5" ht="18.75" x14ac:dyDescent="0.25">
      <c r="A194" s="29"/>
      <c r="B194" s="7" t="s">
        <v>12</v>
      </c>
      <c r="C194" s="6"/>
      <c r="D194" s="9">
        <f>1008</f>
        <v>1008</v>
      </c>
      <c r="E194" s="8"/>
    </row>
    <row r="195" spans="1:5" ht="18.75" hidden="1" x14ac:dyDescent="0.25">
      <c r="A195" s="29"/>
      <c r="B195" s="10" t="s">
        <v>13</v>
      </c>
      <c r="C195" s="32"/>
      <c r="D195" s="8"/>
      <c r="E195" s="8"/>
    </row>
    <row r="196" spans="1:5" ht="18.75" hidden="1" x14ac:dyDescent="0.25">
      <c r="A196" s="29"/>
      <c r="B196" s="12" t="s">
        <v>14</v>
      </c>
      <c r="C196" s="6"/>
      <c r="D196" s="8"/>
      <c r="E196" s="8"/>
    </row>
    <row r="197" spans="1:5" ht="49.5" x14ac:dyDescent="0.25">
      <c r="A197" s="6" t="s">
        <v>57</v>
      </c>
      <c r="B197" s="80" t="s">
        <v>135</v>
      </c>
      <c r="C197" s="6" t="s">
        <v>62</v>
      </c>
      <c r="D197" s="9">
        <f>SUM(D199+D200)+D201</f>
        <v>1224</v>
      </c>
      <c r="E197" s="8" t="s">
        <v>49</v>
      </c>
    </row>
    <row r="198" spans="1:5" ht="18.75" x14ac:dyDescent="0.25">
      <c r="A198" s="68"/>
      <c r="B198" s="10" t="s">
        <v>11</v>
      </c>
      <c r="C198" s="15"/>
      <c r="D198" s="67"/>
      <c r="E198" s="8"/>
    </row>
    <row r="199" spans="1:5" ht="18.75" x14ac:dyDescent="0.25">
      <c r="A199" s="29"/>
      <c r="B199" s="7" t="s">
        <v>12</v>
      </c>
      <c r="C199" s="6"/>
      <c r="D199" s="9">
        <v>1224</v>
      </c>
      <c r="E199" s="8"/>
    </row>
    <row r="200" spans="1:5" ht="18.75" hidden="1" x14ac:dyDescent="0.25">
      <c r="A200" s="29"/>
      <c r="B200" s="10" t="s">
        <v>13</v>
      </c>
      <c r="C200" s="32"/>
      <c r="D200" s="8"/>
      <c r="E200" s="8"/>
    </row>
    <row r="201" spans="1:5" ht="18.75" hidden="1" x14ac:dyDescent="0.25">
      <c r="A201" s="29"/>
      <c r="B201" s="12" t="s">
        <v>14</v>
      </c>
      <c r="C201" s="6"/>
      <c r="D201" s="8"/>
      <c r="E201" s="8"/>
    </row>
    <row r="202" spans="1:5" ht="33" x14ac:dyDescent="0.25">
      <c r="A202" s="68"/>
      <c r="B202" s="78" t="s">
        <v>92</v>
      </c>
      <c r="C202" s="15" t="s">
        <v>62</v>
      </c>
      <c r="D202" s="67">
        <f>D207+D203</f>
        <v>261362.1</v>
      </c>
      <c r="E202" s="8"/>
    </row>
    <row r="203" spans="1:5" ht="49.5" x14ac:dyDescent="0.25">
      <c r="A203" s="29" t="s">
        <v>110</v>
      </c>
      <c r="B203" s="80" t="s">
        <v>93</v>
      </c>
      <c r="C203" s="6" t="s">
        <v>62</v>
      </c>
      <c r="D203" s="9">
        <f>SUM(D205+D206)</f>
        <v>210000</v>
      </c>
      <c r="E203" s="8" t="s">
        <v>49</v>
      </c>
    </row>
    <row r="204" spans="1:5" ht="18.75" x14ac:dyDescent="0.25">
      <c r="A204" s="68"/>
      <c r="B204" s="10" t="s">
        <v>11</v>
      </c>
      <c r="C204" s="15"/>
      <c r="D204" s="24"/>
      <c r="E204" s="8"/>
    </row>
    <row r="205" spans="1:5" ht="18.75" x14ac:dyDescent="0.25">
      <c r="A205" s="29"/>
      <c r="B205" s="7" t="s">
        <v>12</v>
      </c>
      <c r="C205" s="6"/>
      <c r="D205" s="9">
        <v>53340</v>
      </c>
      <c r="E205" s="8"/>
    </row>
    <row r="206" spans="1:5" ht="18.75" x14ac:dyDescent="0.25">
      <c r="A206" s="29"/>
      <c r="B206" s="10" t="s">
        <v>13</v>
      </c>
      <c r="C206" s="32"/>
      <c r="D206" s="9">
        <v>156660</v>
      </c>
      <c r="E206" s="8"/>
    </row>
    <row r="207" spans="1:5" ht="49.5" x14ac:dyDescent="0.25">
      <c r="A207" s="6" t="s">
        <v>138</v>
      </c>
      <c r="B207" s="80" t="s">
        <v>147</v>
      </c>
      <c r="C207" s="6" t="s">
        <v>62</v>
      </c>
      <c r="D207" s="8">
        <f>SUM(D209:D211)</f>
        <v>51362.1</v>
      </c>
      <c r="E207" s="8" t="s">
        <v>49</v>
      </c>
    </row>
    <row r="208" spans="1:5" ht="18.75" x14ac:dyDescent="0.25">
      <c r="A208" s="68"/>
      <c r="B208" s="10" t="s">
        <v>11</v>
      </c>
      <c r="C208" s="15"/>
      <c r="D208" s="67"/>
      <c r="E208" s="8"/>
    </row>
    <row r="209" spans="1:5" ht="18.75" x14ac:dyDescent="0.25">
      <c r="A209" s="29"/>
      <c r="B209" s="7" t="s">
        <v>12</v>
      </c>
      <c r="C209" s="6"/>
      <c r="D209" s="9">
        <v>13046</v>
      </c>
      <c r="E209" s="8"/>
    </row>
    <row r="210" spans="1:5" ht="18.75" x14ac:dyDescent="0.25">
      <c r="A210" s="29"/>
      <c r="B210" s="10" t="s">
        <v>13</v>
      </c>
      <c r="C210" s="32"/>
      <c r="D210" s="8">
        <v>38316.1</v>
      </c>
      <c r="E210" s="8"/>
    </row>
    <row r="211" spans="1:5" ht="18.75" hidden="1" x14ac:dyDescent="0.25">
      <c r="A211" s="29"/>
      <c r="B211" s="12" t="s">
        <v>14</v>
      </c>
      <c r="C211" s="32"/>
      <c r="D211" s="8"/>
      <c r="E211" s="8"/>
    </row>
    <row r="212" spans="1:5" ht="16.5" x14ac:dyDescent="0.25">
      <c r="A212" s="13" t="s">
        <v>104</v>
      </c>
      <c r="B212" s="74" t="s">
        <v>96</v>
      </c>
      <c r="C212" s="36" t="s">
        <v>97</v>
      </c>
      <c r="D212" s="66">
        <f>D213</f>
        <v>207730.5</v>
      </c>
      <c r="E212" s="8"/>
    </row>
    <row r="213" spans="1:5" ht="17.25" x14ac:dyDescent="0.25">
      <c r="A213" s="33"/>
      <c r="B213" s="34" t="s">
        <v>98</v>
      </c>
      <c r="C213" s="35" t="s">
        <v>99</v>
      </c>
      <c r="D213" s="65">
        <f>D215</f>
        <v>207730.5</v>
      </c>
      <c r="E213" s="28"/>
    </row>
    <row r="214" spans="1:5" ht="33" x14ac:dyDescent="0.25">
      <c r="A214" s="33"/>
      <c r="B214" s="20" t="s">
        <v>100</v>
      </c>
      <c r="C214" s="36" t="s">
        <v>99</v>
      </c>
      <c r="D214" s="65">
        <f>D215</f>
        <v>207730.5</v>
      </c>
      <c r="E214" s="28"/>
    </row>
    <row r="215" spans="1:5" ht="33" x14ac:dyDescent="0.25">
      <c r="A215" s="37"/>
      <c r="B215" s="38" t="s">
        <v>101</v>
      </c>
      <c r="C215" s="36" t="s">
        <v>99</v>
      </c>
      <c r="D215" s="66">
        <f>D217+D218</f>
        <v>207730.5</v>
      </c>
      <c r="E215" s="8"/>
    </row>
    <row r="216" spans="1:5" ht="18.75" hidden="1" x14ac:dyDescent="0.25">
      <c r="A216" s="37"/>
      <c r="B216" s="40" t="s">
        <v>11</v>
      </c>
      <c r="C216" s="36"/>
      <c r="D216" s="39"/>
      <c r="E216" s="8"/>
    </row>
    <row r="217" spans="1:5" ht="18.75" hidden="1" x14ac:dyDescent="0.25">
      <c r="A217" s="37"/>
      <c r="B217" s="7" t="s">
        <v>12</v>
      </c>
      <c r="C217" s="36"/>
      <c r="D217" s="41">
        <f>D221+D225</f>
        <v>52764</v>
      </c>
      <c r="E217" s="8"/>
    </row>
    <row r="218" spans="1:5" ht="18.75" hidden="1" x14ac:dyDescent="0.25">
      <c r="A218" s="37"/>
      <c r="B218" s="10" t="s">
        <v>13</v>
      </c>
      <c r="C218" s="36"/>
      <c r="D218" s="41">
        <f>D222+D226</f>
        <v>154966.5</v>
      </c>
      <c r="E218" s="8"/>
    </row>
    <row r="219" spans="1:5" ht="49.5" x14ac:dyDescent="0.25">
      <c r="A219" s="6" t="s">
        <v>71</v>
      </c>
      <c r="B219" s="21" t="s">
        <v>148</v>
      </c>
      <c r="C219" s="6" t="s">
        <v>99</v>
      </c>
      <c r="D219" s="8">
        <f>D221+D222</f>
        <v>207730.5</v>
      </c>
      <c r="E219" s="8" t="s">
        <v>49</v>
      </c>
    </row>
    <row r="220" spans="1:5" ht="18.75" x14ac:dyDescent="0.25">
      <c r="A220" s="37"/>
      <c r="B220" s="40" t="s">
        <v>11</v>
      </c>
      <c r="C220" s="42"/>
      <c r="D220" s="43"/>
      <c r="E220" s="8"/>
    </row>
    <row r="221" spans="1:5" ht="18.75" x14ac:dyDescent="0.25">
      <c r="A221" s="37"/>
      <c r="B221" s="7" t="s">
        <v>12</v>
      </c>
      <c r="C221" s="42"/>
      <c r="D221" s="41">
        <v>52764</v>
      </c>
      <c r="E221" s="8"/>
    </row>
    <row r="222" spans="1:5" ht="18.75" x14ac:dyDescent="0.25">
      <c r="A222" s="37"/>
      <c r="B222" s="10" t="s">
        <v>13</v>
      </c>
      <c r="C222" s="42"/>
      <c r="D222" s="8">
        <v>154966.5</v>
      </c>
      <c r="E222" s="8"/>
    </row>
    <row r="223" spans="1:5" ht="49.5" hidden="1" x14ac:dyDescent="0.25">
      <c r="A223" s="6" t="s">
        <v>102</v>
      </c>
      <c r="B223" s="21" t="s">
        <v>103</v>
      </c>
      <c r="C223" s="6" t="s">
        <v>99</v>
      </c>
      <c r="D223" s="9">
        <f>D225+D226</f>
        <v>0</v>
      </c>
      <c r="E223" s="8" t="s">
        <v>49</v>
      </c>
    </row>
    <row r="224" spans="1:5" ht="18.75" hidden="1" x14ac:dyDescent="0.25">
      <c r="A224" s="37"/>
      <c r="B224" s="40" t="s">
        <v>11</v>
      </c>
      <c r="C224" s="42"/>
      <c r="D224" s="43"/>
      <c r="E224" s="8"/>
    </row>
    <row r="225" spans="1:5" ht="18.75" hidden="1" x14ac:dyDescent="0.25">
      <c r="A225" s="37"/>
      <c r="B225" s="7" t="s">
        <v>12</v>
      </c>
      <c r="C225" s="42"/>
      <c r="D225" s="41"/>
      <c r="E225" s="8"/>
    </row>
    <row r="226" spans="1:5" ht="18.75" hidden="1" x14ac:dyDescent="0.25">
      <c r="A226" s="37"/>
      <c r="B226" s="10" t="s">
        <v>13</v>
      </c>
      <c r="C226" s="42"/>
      <c r="D226" s="41"/>
      <c r="E226" s="8"/>
    </row>
    <row r="227" spans="1:5" ht="17.25" customHeight="1" x14ac:dyDescent="0.25">
      <c r="A227" s="13" t="s">
        <v>112</v>
      </c>
      <c r="B227" s="24" t="s">
        <v>105</v>
      </c>
      <c r="C227" s="15" t="s">
        <v>106</v>
      </c>
      <c r="D227" s="71">
        <f>SUM(D229:D231)</f>
        <v>26451.828399999999</v>
      </c>
      <c r="E227" s="8"/>
    </row>
    <row r="228" spans="1:5" ht="17.25" customHeight="1" x14ac:dyDescent="0.25">
      <c r="A228" s="15"/>
      <c r="B228" s="10" t="s">
        <v>11</v>
      </c>
      <c r="C228" s="6"/>
      <c r="D228" s="11"/>
      <c r="E228" s="8"/>
    </row>
    <row r="229" spans="1:5" ht="17.25" customHeight="1" x14ac:dyDescent="0.25">
      <c r="A229" s="15"/>
      <c r="B229" s="7" t="s">
        <v>12</v>
      </c>
      <c r="C229" s="6"/>
      <c r="D229" s="9">
        <f>D243</f>
        <v>6615</v>
      </c>
      <c r="E229" s="16"/>
    </row>
    <row r="230" spans="1:5" ht="17.25" customHeight="1" x14ac:dyDescent="0.25">
      <c r="A230" s="15"/>
      <c r="B230" s="10" t="s">
        <v>13</v>
      </c>
      <c r="C230" s="6"/>
      <c r="D230" s="70">
        <f>D244</f>
        <v>14443.176600000001</v>
      </c>
      <c r="E230" s="16"/>
    </row>
    <row r="231" spans="1:5" ht="17.25" customHeight="1" x14ac:dyDescent="0.25">
      <c r="A231" s="15"/>
      <c r="B231" s="12" t="s">
        <v>14</v>
      </c>
      <c r="C231" s="6"/>
      <c r="D231" s="70">
        <f>D245+D238</f>
        <v>5393.6517999999996</v>
      </c>
      <c r="E231" s="16"/>
    </row>
    <row r="232" spans="1:5" ht="17.25" customHeight="1" x14ac:dyDescent="0.25">
      <c r="A232" s="18"/>
      <c r="B232" s="17" t="s">
        <v>142</v>
      </c>
      <c r="C232" s="18" t="s">
        <v>143</v>
      </c>
      <c r="D232" s="19">
        <f>D233</f>
        <v>1156.9000000000001</v>
      </c>
      <c r="E232" s="23"/>
    </row>
    <row r="233" spans="1:5" ht="82.5" x14ac:dyDescent="0.25">
      <c r="A233" s="15"/>
      <c r="B233" s="20" t="s">
        <v>109</v>
      </c>
      <c r="C233" s="15" t="s">
        <v>143</v>
      </c>
      <c r="D233" s="69">
        <f>D234</f>
        <v>1156.9000000000001</v>
      </c>
      <c r="E233" s="8"/>
    </row>
    <row r="234" spans="1:5" ht="54.75" customHeight="1" x14ac:dyDescent="0.25">
      <c r="A234" s="6" t="s">
        <v>73</v>
      </c>
      <c r="B234" s="21" t="s">
        <v>144</v>
      </c>
      <c r="C234" s="6" t="s">
        <v>143</v>
      </c>
      <c r="D234" s="8">
        <f>SUM(D236:D238)</f>
        <v>1156.9000000000001</v>
      </c>
      <c r="E234" s="8" t="s">
        <v>41</v>
      </c>
    </row>
    <row r="235" spans="1:5" ht="16.5" x14ac:dyDescent="0.25">
      <c r="A235" s="15"/>
      <c r="B235" s="12" t="s">
        <v>11</v>
      </c>
      <c r="C235" s="6"/>
      <c r="D235" s="8"/>
      <c r="E235" s="8"/>
    </row>
    <row r="236" spans="1:5" ht="16.5" hidden="1" x14ac:dyDescent="0.25">
      <c r="A236" s="15"/>
      <c r="B236" s="7" t="s">
        <v>12</v>
      </c>
      <c r="C236" s="15"/>
      <c r="D236" s="8"/>
      <c r="E236" s="8"/>
    </row>
    <row r="237" spans="1:5" ht="16.5" hidden="1" x14ac:dyDescent="0.25">
      <c r="A237" s="15"/>
      <c r="B237" s="10" t="s">
        <v>13</v>
      </c>
      <c r="C237" s="6"/>
      <c r="D237" s="8"/>
      <c r="E237" s="8"/>
    </row>
    <row r="238" spans="1:5" ht="16.5" x14ac:dyDescent="0.25">
      <c r="A238" s="15"/>
      <c r="B238" s="12" t="s">
        <v>14</v>
      </c>
      <c r="C238" s="6"/>
      <c r="D238" s="8">
        <v>1156.9000000000001</v>
      </c>
      <c r="E238" s="8"/>
    </row>
    <row r="239" spans="1:5" ht="17.25" customHeight="1" x14ac:dyDescent="0.25">
      <c r="A239" s="18"/>
      <c r="B239" s="17" t="s">
        <v>107</v>
      </c>
      <c r="C239" s="18" t="s">
        <v>108</v>
      </c>
      <c r="D239" s="44">
        <f>D240</f>
        <v>25294.928399999997</v>
      </c>
      <c r="E239" s="23"/>
    </row>
    <row r="240" spans="1:5" ht="82.5" x14ac:dyDescent="0.25">
      <c r="A240" s="15"/>
      <c r="B240" s="20" t="s">
        <v>109</v>
      </c>
      <c r="C240" s="15" t="s">
        <v>108</v>
      </c>
      <c r="D240" s="71">
        <f>D241</f>
        <v>25294.928399999997</v>
      </c>
      <c r="E240" s="8"/>
    </row>
    <row r="241" spans="1:5" ht="49.5" x14ac:dyDescent="0.25">
      <c r="A241" s="6" t="s">
        <v>75</v>
      </c>
      <c r="B241" s="21" t="s">
        <v>111</v>
      </c>
      <c r="C241" s="6" t="s">
        <v>108</v>
      </c>
      <c r="D241" s="70">
        <f>SUM(D243:D245)</f>
        <v>25294.928399999997</v>
      </c>
      <c r="E241" s="8" t="s">
        <v>41</v>
      </c>
    </row>
    <row r="242" spans="1:5" ht="16.5" x14ac:dyDescent="0.25">
      <c r="A242" s="15"/>
      <c r="B242" s="12" t="s">
        <v>11</v>
      </c>
      <c r="C242" s="6"/>
      <c r="D242" s="8"/>
      <c r="E242" s="8"/>
    </row>
    <row r="243" spans="1:5" ht="16.5" x14ac:dyDescent="0.25">
      <c r="A243" s="15"/>
      <c r="B243" s="7" t="s">
        <v>12</v>
      </c>
      <c r="C243" s="15"/>
      <c r="D243" s="9">
        <v>6615</v>
      </c>
      <c r="E243" s="8"/>
    </row>
    <row r="244" spans="1:5" ht="16.5" x14ac:dyDescent="0.25">
      <c r="A244" s="15"/>
      <c r="B244" s="10" t="s">
        <v>13</v>
      </c>
      <c r="C244" s="6"/>
      <c r="D244" s="70">
        <v>14443.176600000001</v>
      </c>
      <c r="E244" s="8"/>
    </row>
    <row r="245" spans="1:5" ht="16.5" x14ac:dyDescent="0.25">
      <c r="A245" s="15"/>
      <c r="B245" s="12" t="s">
        <v>14</v>
      </c>
      <c r="C245" s="6"/>
      <c r="D245" s="70">
        <v>4236.7518</v>
      </c>
      <c r="E245" s="8"/>
    </row>
    <row r="246" spans="1:5" ht="16.5" x14ac:dyDescent="0.25">
      <c r="A246" s="13" t="s">
        <v>139</v>
      </c>
      <c r="B246" s="75" t="s">
        <v>113</v>
      </c>
      <c r="C246" s="73" t="s">
        <v>114</v>
      </c>
      <c r="D246" s="24">
        <f>D252</f>
        <v>32000</v>
      </c>
      <c r="E246" s="8"/>
    </row>
    <row r="247" spans="1:5" ht="18.75" hidden="1" x14ac:dyDescent="0.25">
      <c r="A247" s="29"/>
      <c r="B247" s="10" t="s">
        <v>11</v>
      </c>
      <c r="C247" s="6"/>
      <c r="D247" s="8"/>
      <c r="E247" s="8"/>
    </row>
    <row r="248" spans="1:5" ht="18.75" hidden="1" x14ac:dyDescent="0.25">
      <c r="A248" s="29"/>
      <c r="B248" s="7" t="s">
        <v>12</v>
      </c>
      <c r="C248" s="6"/>
      <c r="D248" s="9">
        <f>D256+D261</f>
        <v>32000</v>
      </c>
      <c r="E248" s="8"/>
    </row>
    <row r="249" spans="1:5" ht="18.75" hidden="1" x14ac:dyDescent="0.25">
      <c r="A249" s="29"/>
      <c r="B249" s="10" t="s">
        <v>13</v>
      </c>
      <c r="C249" s="6"/>
      <c r="D249" s="9">
        <f>D257+D262</f>
        <v>0</v>
      </c>
      <c r="E249" s="8"/>
    </row>
    <row r="250" spans="1:5" ht="18.75" hidden="1" x14ac:dyDescent="0.25">
      <c r="A250" s="29"/>
      <c r="B250" s="12" t="s">
        <v>14</v>
      </c>
      <c r="C250" s="6"/>
      <c r="D250" s="8">
        <f t="shared" ref="D250" si="7">SUM(D258,D268)</f>
        <v>0</v>
      </c>
      <c r="E250" s="8"/>
    </row>
    <row r="251" spans="1:5" ht="33" x14ac:dyDescent="0.25">
      <c r="A251" s="45"/>
      <c r="B251" s="78" t="s">
        <v>115</v>
      </c>
      <c r="C251" s="24" t="s">
        <v>116</v>
      </c>
      <c r="D251" s="24">
        <f>D252</f>
        <v>32000</v>
      </c>
      <c r="E251" s="8"/>
    </row>
    <row r="252" spans="1:5" ht="49.5" x14ac:dyDescent="0.25">
      <c r="A252" s="29"/>
      <c r="B252" s="46" t="s">
        <v>117</v>
      </c>
      <c r="C252" s="24" t="s">
        <v>116</v>
      </c>
      <c r="D252" s="24">
        <f>D253+D263</f>
        <v>32000</v>
      </c>
      <c r="E252" s="8"/>
    </row>
    <row r="253" spans="1:5" ht="66" x14ac:dyDescent="0.25">
      <c r="A253" s="29"/>
      <c r="B253" s="47" t="s">
        <v>118</v>
      </c>
      <c r="C253" s="15" t="s">
        <v>116</v>
      </c>
      <c r="D253" s="24">
        <f>D254+D259</f>
        <v>32000</v>
      </c>
      <c r="E253" s="8"/>
    </row>
    <row r="254" spans="1:5" ht="49.5" hidden="1" x14ac:dyDescent="0.25">
      <c r="A254" s="6" t="s">
        <v>71</v>
      </c>
      <c r="B254" s="21" t="s">
        <v>119</v>
      </c>
      <c r="C254" s="9" t="s">
        <v>116</v>
      </c>
      <c r="D254" s="9">
        <f>SUM(D256:D258)</f>
        <v>0</v>
      </c>
      <c r="E254" s="8" t="s">
        <v>49</v>
      </c>
    </row>
    <row r="255" spans="1:5" ht="18.75" hidden="1" x14ac:dyDescent="0.25">
      <c r="A255" s="29"/>
      <c r="B255" s="10" t="s">
        <v>11</v>
      </c>
      <c r="C255" s="6"/>
      <c r="D255" s="9"/>
      <c r="E255" s="8"/>
    </row>
    <row r="256" spans="1:5" ht="18.75" hidden="1" x14ac:dyDescent="0.25">
      <c r="A256" s="29"/>
      <c r="B256" s="7" t="s">
        <v>12</v>
      </c>
      <c r="C256" s="6"/>
      <c r="D256" s="9"/>
      <c r="E256" s="8"/>
    </row>
    <row r="257" spans="1:5" ht="18.75" hidden="1" x14ac:dyDescent="0.25">
      <c r="A257" s="29"/>
      <c r="B257" s="10" t="s">
        <v>13</v>
      </c>
      <c r="C257" s="6"/>
      <c r="D257" s="9"/>
      <c r="E257" s="8"/>
    </row>
    <row r="258" spans="1:5" ht="18.75" hidden="1" x14ac:dyDescent="0.25">
      <c r="A258" s="29"/>
      <c r="B258" s="12" t="s">
        <v>14</v>
      </c>
      <c r="C258" s="6"/>
      <c r="D258" s="8"/>
      <c r="E258" s="8"/>
    </row>
    <row r="259" spans="1:5" ht="82.5" x14ac:dyDescent="0.25">
      <c r="A259" s="6" t="s">
        <v>77</v>
      </c>
      <c r="B259" s="21" t="s">
        <v>140</v>
      </c>
      <c r="C259" s="24" t="s">
        <v>116</v>
      </c>
      <c r="D259" s="9">
        <f>SUM(D261:D263)</f>
        <v>32000</v>
      </c>
      <c r="E259" s="8" t="s">
        <v>49</v>
      </c>
    </row>
    <row r="260" spans="1:5" ht="18.75" x14ac:dyDescent="0.25">
      <c r="A260" s="68"/>
      <c r="B260" s="10" t="s">
        <v>11</v>
      </c>
      <c r="C260" s="9"/>
      <c r="D260" s="8"/>
      <c r="E260" s="8"/>
    </row>
    <row r="261" spans="1:5" ht="18.75" x14ac:dyDescent="0.25">
      <c r="A261" s="68"/>
      <c r="B261" s="7" t="s">
        <v>12</v>
      </c>
      <c r="C261" s="9"/>
      <c r="D261" s="9">
        <v>32000</v>
      </c>
      <c r="E261" s="8"/>
    </row>
    <row r="262" spans="1:5" ht="18.75" hidden="1" x14ac:dyDescent="0.25">
      <c r="A262" s="63"/>
      <c r="B262" s="10" t="s">
        <v>13</v>
      </c>
      <c r="C262" s="6"/>
      <c r="D262" s="9"/>
      <c r="E262" s="8"/>
    </row>
    <row r="263" spans="1:5" ht="33" hidden="1" x14ac:dyDescent="0.25">
      <c r="A263" s="63"/>
      <c r="B263" s="76" t="s">
        <v>120</v>
      </c>
      <c r="C263" s="24" t="s">
        <v>116</v>
      </c>
      <c r="D263" s="62">
        <f>D264</f>
        <v>0</v>
      </c>
      <c r="E263" s="8"/>
    </row>
    <row r="264" spans="1:5" ht="66" hidden="1" x14ac:dyDescent="0.25">
      <c r="A264" s="48">
        <v>26</v>
      </c>
      <c r="B264" s="81" t="s">
        <v>121</v>
      </c>
      <c r="C264" s="9" t="s">
        <v>116</v>
      </c>
      <c r="D264" s="8">
        <f>SUM(D266:D268)</f>
        <v>0</v>
      </c>
      <c r="E264" s="8" t="s">
        <v>49</v>
      </c>
    </row>
    <row r="265" spans="1:5" ht="16.5" hidden="1" x14ac:dyDescent="0.25">
      <c r="A265" s="48"/>
      <c r="B265" s="10" t="s">
        <v>11</v>
      </c>
      <c r="C265" s="9"/>
      <c r="D265" s="8"/>
      <c r="E265" s="8"/>
    </row>
    <row r="266" spans="1:5" ht="16.5" hidden="1" x14ac:dyDescent="0.25">
      <c r="A266" s="48"/>
      <c r="B266" s="7" t="s">
        <v>12</v>
      </c>
      <c r="C266" s="9"/>
      <c r="D266" s="9"/>
      <c r="E266" s="8"/>
    </row>
    <row r="267" spans="1:5" ht="16.5" hidden="1" x14ac:dyDescent="0.25">
      <c r="A267" s="48"/>
      <c r="B267" s="10" t="s">
        <v>13</v>
      </c>
      <c r="C267" s="6"/>
      <c r="D267" s="8"/>
      <c r="E267" s="8"/>
    </row>
    <row r="268" spans="1:5" ht="16.5" hidden="1" x14ac:dyDescent="0.25">
      <c r="A268" s="48"/>
      <c r="B268" s="12" t="s">
        <v>14</v>
      </c>
      <c r="C268" s="6"/>
      <c r="D268" s="8"/>
      <c r="E268" s="8"/>
    </row>
    <row r="269" spans="1:5" ht="49.5" hidden="1" x14ac:dyDescent="0.25">
      <c r="A269" s="61">
        <v>9</v>
      </c>
      <c r="B269" s="49" t="s">
        <v>122</v>
      </c>
      <c r="C269" s="24"/>
      <c r="D269" s="62">
        <f>D273+D272</f>
        <v>0</v>
      </c>
      <c r="E269" s="8">
        <f>E273+E272</f>
        <v>0</v>
      </c>
    </row>
    <row r="270" spans="1:5" ht="16.5" hidden="1" x14ac:dyDescent="0.25">
      <c r="A270" s="48"/>
      <c r="B270" s="10" t="s">
        <v>11</v>
      </c>
      <c r="C270" s="9"/>
      <c r="D270" s="8"/>
      <c r="E270" s="8"/>
    </row>
    <row r="271" spans="1:5" ht="16.5" hidden="1" x14ac:dyDescent="0.25">
      <c r="A271" s="48"/>
      <c r="B271" s="12" t="s">
        <v>14</v>
      </c>
      <c r="C271" s="9"/>
      <c r="D271" s="8"/>
      <c r="E271" s="8"/>
    </row>
    <row r="272" spans="1:5" ht="16.5" hidden="1" x14ac:dyDescent="0.25">
      <c r="A272" s="48"/>
      <c r="B272" s="10" t="s">
        <v>13</v>
      </c>
      <c r="C272" s="6" t="s">
        <v>116</v>
      </c>
      <c r="D272" s="8"/>
      <c r="E272" s="8"/>
    </row>
    <row r="273" spans="1:5" ht="16.5" hidden="1" x14ac:dyDescent="0.25">
      <c r="A273" s="48"/>
      <c r="B273" s="7" t="s">
        <v>12</v>
      </c>
      <c r="C273" s="6">
        <v>1105</v>
      </c>
      <c r="D273" s="8"/>
      <c r="E273" s="8"/>
    </row>
    <row r="274" spans="1:5" ht="49.5" hidden="1" x14ac:dyDescent="0.25">
      <c r="A274" s="61">
        <v>10</v>
      </c>
      <c r="B274" s="50" t="s">
        <v>123</v>
      </c>
      <c r="C274" s="24"/>
      <c r="D274" s="62"/>
      <c r="E274" s="8"/>
    </row>
    <row r="275" spans="1:5" ht="16.5" hidden="1" x14ac:dyDescent="0.25">
      <c r="A275" s="48"/>
      <c r="B275" s="10" t="s">
        <v>11</v>
      </c>
      <c r="C275" s="9"/>
      <c r="D275" s="8"/>
      <c r="E275" s="8"/>
    </row>
    <row r="276" spans="1:5" ht="16.5" hidden="1" x14ac:dyDescent="0.25">
      <c r="A276" s="48"/>
      <c r="B276" s="12" t="s">
        <v>14</v>
      </c>
      <c r="C276" s="9"/>
      <c r="D276" s="8"/>
      <c r="E276" s="8"/>
    </row>
    <row r="277" spans="1:5" ht="16.5" hidden="1" x14ac:dyDescent="0.25">
      <c r="A277" s="48"/>
      <c r="B277" s="10" t="s">
        <v>13</v>
      </c>
      <c r="C277" s="6" t="s">
        <v>116</v>
      </c>
      <c r="D277" s="8"/>
      <c r="E277" s="8"/>
    </row>
    <row r="278" spans="1:5" ht="16.5" hidden="1" x14ac:dyDescent="0.25">
      <c r="A278" s="48"/>
      <c r="B278" s="7" t="s">
        <v>12</v>
      </c>
      <c r="C278" s="6">
        <v>1105</v>
      </c>
      <c r="D278" s="8"/>
      <c r="E278" s="8"/>
    </row>
    <row r="279" spans="1:5" ht="49.5" hidden="1" x14ac:dyDescent="0.25">
      <c r="A279" s="48">
        <v>18</v>
      </c>
      <c r="B279" s="51" t="s">
        <v>124</v>
      </c>
      <c r="C279" s="9"/>
      <c r="D279" s="8">
        <f>D283+D282</f>
        <v>0</v>
      </c>
      <c r="E279" s="8">
        <f>E282+E283+E284</f>
        <v>0</v>
      </c>
    </row>
    <row r="280" spans="1:5" ht="16.5" hidden="1" x14ac:dyDescent="0.25">
      <c r="A280" s="48"/>
      <c r="B280" s="10" t="s">
        <v>11</v>
      </c>
      <c r="C280" s="9"/>
      <c r="D280" s="8"/>
      <c r="E280" s="8"/>
    </row>
    <row r="281" spans="1:5" ht="16.5" hidden="1" x14ac:dyDescent="0.25">
      <c r="A281" s="48"/>
      <c r="B281" s="12" t="s">
        <v>14</v>
      </c>
      <c r="C281" s="9"/>
      <c r="D281" s="8"/>
      <c r="E281" s="8"/>
    </row>
    <row r="282" spans="1:5" ht="16.5" hidden="1" x14ac:dyDescent="0.25">
      <c r="A282" s="48"/>
      <c r="B282" s="10" t="s">
        <v>13</v>
      </c>
      <c r="C282" s="6" t="s">
        <v>116</v>
      </c>
      <c r="D282" s="8"/>
      <c r="E282" s="8"/>
    </row>
    <row r="283" spans="1:5" ht="16.5" hidden="1" x14ac:dyDescent="0.25">
      <c r="A283" s="48"/>
      <c r="B283" s="7" t="s">
        <v>12</v>
      </c>
      <c r="C283" s="6">
        <v>1105</v>
      </c>
      <c r="D283" s="8"/>
      <c r="E283" s="8"/>
    </row>
    <row r="284" spans="1:5" ht="66" hidden="1" x14ac:dyDescent="0.25">
      <c r="A284" s="61">
        <v>11</v>
      </c>
      <c r="B284" s="52" t="s">
        <v>125</v>
      </c>
      <c r="C284" s="24"/>
      <c r="D284" s="62">
        <f>SUM(D286)+D287</f>
        <v>0</v>
      </c>
      <c r="E284" s="8">
        <f>SUM(E286)+E287</f>
        <v>0</v>
      </c>
    </row>
    <row r="285" spans="1:5" ht="16.5" hidden="1" x14ac:dyDescent="0.25">
      <c r="A285" s="48"/>
      <c r="B285" s="10" t="s">
        <v>11</v>
      </c>
      <c r="C285" s="9"/>
      <c r="D285" s="8"/>
      <c r="E285" s="8"/>
    </row>
    <row r="286" spans="1:5" ht="16.5" hidden="1" x14ac:dyDescent="0.25">
      <c r="A286" s="48"/>
      <c r="B286" s="10" t="s">
        <v>13</v>
      </c>
      <c r="C286" s="6" t="s">
        <v>116</v>
      </c>
      <c r="D286" s="8"/>
      <c r="E286" s="8"/>
    </row>
    <row r="287" spans="1:5" ht="16.5" hidden="1" x14ac:dyDescent="0.25">
      <c r="A287" s="48"/>
      <c r="B287" s="7" t="s">
        <v>12</v>
      </c>
      <c r="C287" s="6">
        <v>1105</v>
      </c>
      <c r="D287" s="8"/>
      <c r="E287" s="8"/>
    </row>
    <row r="288" spans="1:5" ht="49.5" hidden="1" x14ac:dyDescent="0.25">
      <c r="A288" s="63" t="s">
        <v>73</v>
      </c>
      <c r="B288" s="52" t="s">
        <v>126</v>
      </c>
      <c r="C288" s="24"/>
      <c r="D288" s="62">
        <f>D292+D291</f>
        <v>0</v>
      </c>
      <c r="E288" s="8">
        <f>E292+E291</f>
        <v>0</v>
      </c>
    </row>
    <row r="289" spans="1:5" ht="18.75" hidden="1" x14ac:dyDescent="0.25">
      <c r="A289" s="29"/>
      <c r="B289" s="10" t="s">
        <v>11</v>
      </c>
      <c r="C289" s="9"/>
      <c r="D289" s="8"/>
      <c r="E289" s="8"/>
    </row>
    <row r="290" spans="1:5" ht="18.75" hidden="1" x14ac:dyDescent="0.25">
      <c r="A290" s="29"/>
      <c r="B290" s="12" t="s">
        <v>14</v>
      </c>
      <c r="C290" s="9"/>
      <c r="D290" s="8"/>
      <c r="E290" s="8"/>
    </row>
    <row r="291" spans="1:5" ht="18.75" hidden="1" x14ac:dyDescent="0.25">
      <c r="A291" s="29"/>
      <c r="B291" s="10" t="s">
        <v>13</v>
      </c>
      <c r="C291" s="6" t="s">
        <v>116</v>
      </c>
      <c r="D291" s="8"/>
      <c r="E291" s="8"/>
    </row>
    <row r="292" spans="1:5" ht="18.75" hidden="1" x14ac:dyDescent="0.25">
      <c r="A292" s="29"/>
      <c r="B292" s="7" t="s">
        <v>12</v>
      </c>
      <c r="C292" s="6">
        <v>1105</v>
      </c>
      <c r="D292" s="8"/>
      <c r="E292" s="8"/>
    </row>
    <row r="293" spans="1:5" ht="49.5" hidden="1" x14ac:dyDescent="0.25">
      <c r="A293" s="63" t="s">
        <v>75</v>
      </c>
      <c r="B293" s="52" t="s">
        <v>127</v>
      </c>
      <c r="C293" s="24"/>
      <c r="D293" s="62">
        <f>D297+D298</f>
        <v>0</v>
      </c>
      <c r="E293" s="8">
        <f>E297+E298</f>
        <v>0</v>
      </c>
    </row>
    <row r="294" spans="1:5" ht="18.75" hidden="1" x14ac:dyDescent="0.25">
      <c r="A294" s="29"/>
      <c r="B294" s="10" t="s">
        <v>11</v>
      </c>
      <c r="C294" s="9"/>
      <c r="D294" s="8"/>
      <c r="E294" s="8"/>
    </row>
    <row r="295" spans="1:5" ht="18.75" hidden="1" x14ac:dyDescent="0.25">
      <c r="A295" s="29"/>
      <c r="B295" s="10"/>
      <c r="C295" s="9"/>
      <c r="D295" s="8"/>
      <c r="E295" s="8"/>
    </row>
    <row r="296" spans="1:5" ht="18.75" hidden="1" x14ac:dyDescent="0.25">
      <c r="A296" s="29"/>
      <c r="B296" s="12" t="s">
        <v>14</v>
      </c>
      <c r="C296" s="9"/>
      <c r="D296" s="8"/>
      <c r="E296" s="8"/>
    </row>
    <row r="297" spans="1:5" ht="18.75" hidden="1" x14ac:dyDescent="0.25">
      <c r="A297" s="29"/>
      <c r="B297" s="10" t="s">
        <v>13</v>
      </c>
      <c r="C297" s="6" t="s">
        <v>116</v>
      </c>
      <c r="D297" s="8"/>
      <c r="E297" s="8"/>
    </row>
    <row r="298" spans="1:5" ht="18.75" hidden="1" x14ac:dyDescent="0.25">
      <c r="A298" s="29"/>
      <c r="B298" s="7" t="s">
        <v>12</v>
      </c>
      <c r="C298" s="6">
        <v>1105</v>
      </c>
      <c r="D298" s="8"/>
      <c r="E298" s="8"/>
    </row>
    <row r="299" spans="1:5" ht="49.5" hidden="1" x14ac:dyDescent="0.25">
      <c r="A299" s="63" t="s">
        <v>77</v>
      </c>
      <c r="B299" s="52" t="s">
        <v>128</v>
      </c>
      <c r="C299" s="24"/>
      <c r="D299" s="62">
        <f>D302+D303</f>
        <v>0</v>
      </c>
      <c r="E299" s="8" t="e">
        <f>E302+E303+E304</f>
        <v>#VALUE!</v>
      </c>
    </row>
    <row r="300" spans="1:5" ht="18.75" hidden="1" x14ac:dyDescent="0.25">
      <c r="A300" s="29"/>
      <c r="B300" s="10" t="s">
        <v>11</v>
      </c>
      <c r="C300" s="9"/>
      <c r="D300" s="8"/>
      <c r="E300" s="8"/>
    </row>
    <row r="301" spans="1:5" ht="18.75" hidden="1" x14ac:dyDescent="0.25">
      <c r="A301" s="29"/>
      <c r="B301" s="12" t="s">
        <v>14</v>
      </c>
      <c r="C301" s="9"/>
      <c r="D301" s="8"/>
      <c r="E301" s="8"/>
    </row>
    <row r="302" spans="1:5" ht="18.75" hidden="1" x14ac:dyDescent="0.25">
      <c r="A302" s="29"/>
      <c r="B302" s="10" t="s">
        <v>13</v>
      </c>
      <c r="C302" s="6" t="s">
        <v>116</v>
      </c>
      <c r="D302" s="8"/>
      <c r="E302" s="8"/>
    </row>
    <row r="303" spans="1:5" ht="18.75" hidden="1" x14ac:dyDescent="0.25">
      <c r="A303" s="29"/>
      <c r="B303" s="7" t="s">
        <v>12</v>
      </c>
      <c r="C303" s="6">
        <v>1105</v>
      </c>
      <c r="D303" s="8"/>
      <c r="E303" s="8"/>
    </row>
    <row r="304" spans="1:5" ht="17.25" hidden="1" x14ac:dyDescent="0.25">
      <c r="A304" s="2"/>
      <c r="B304" s="1"/>
      <c r="C304" s="1"/>
      <c r="D304" s="4"/>
      <c r="E304" s="53" t="s">
        <v>129</v>
      </c>
    </row>
    <row r="305" spans="1:5" ht="87" customHeight="1" x14ac:dyDescent="0.25">
      <c r="A305" s="54"/>
      <c r="B305" s="82"/>
      <c r="C305" s="55"/>
      <c r="D305" s="56"/>
      <c r="E305" s="56"/>
    </row>
    <row r="306" spans="1:5" ht="16.5" x14ac:dyDescent="0.25">
      <c r="A306" s="94" t="s">
        <v>130</v>
      </c>
      <c r="B306" s="94"/>
      <c r="C306" s="55"/>
      <c r="D306" s="89" t="s">
        <v>131</v>
      </c>
      <c r="E306" s="89"/>
    </row>
    <row r="307" spans="1:5" ht="16.5" x14ac:dyDescent="0.25">
      <c r="A307" s="94" t="s">
        <v>132</v>
      </c>
      <c r="B307" s="94"/>
      <c r="C307" s="55"/>
      <c r="D307" s="89" t="s">
        <v>1</v>
      </c>
      <c r="E307" s="89"/>
    </row>
    <row r="308" spans="1:5" ht="16.5" x14ac:dyDescent="0.25">
      <c r="A308" s="60"/>
      <c r="B308" s="83" t="s">
        <v>133</v>
      </c>
      <c r="C308" s="55"/>
      <c r="D308" s="89" t="s">
        <v>134</v>
      </c>
      <c r="E308" s="89"/>
    </row>
    <row r="309" spans="1:5" ht="16.5" x14ac:dyDescent="0.25">
      <c r="A309" s="57"/>
      <c r="B309" s="84"/>
      <c r="C309" s="58"/>
      <c r="D309" s="59"/>
      <c r="E309" s="59"/>
    </row>
  </sheetData>
  <mergeCells count="16">
    <mergeCell ref="D308:E308"/>
    <mergeCell ref="A9:E9"/>
    <mergeCell ref="A10:A11"/>
    <mergeCell ref="B10:B11"/>
    <mergeCell ref="C10:C11"/>
    <mergeCell ref="D10:D11"/>
    <mergeCell ref="E10:E11"/>
    <mergeCell ref="A306:B306"/>
    <mergeCell ref="D306:E306"/>
    <mergeCell ref="A307:B307"/>
    <mergeCell ref="D307:E307"/>
    <mergeCell ref="A7:E7"/>
    <mergeCell ref="D2:E2"/>
    <mergeCell ref="D3:E3"/>
    <mergeCell ref="D4:E4"/>
    <mergeCell ref="D5:E5"/>
  </mergeCells>
  <printOptions horizontalCentered="1"/>
  <pageMargins left="1.3779527559055118" right="0.39370078740157483" top="0.78740157480314965" bottom="0.78740157480314965" header="0.31496062992125984" footer="0.31496062992125984"/>
  <pageSetup paperSize="9" scale="74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ГАИП 2022</vt:lpstr>
      <vt:lpstr>'ГАИП 2022'!Заголовки_для_печати</vt:lpstr>
      <vt:lpstr>'ГАИП 2022'!Область_печати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Весельева Елена Юрьевна</dc:creator>
  <cp:lastModifiedBy>Сафонова Ирина Александровна</cp:lastModifiedBy>
  <cp:lastPrinted>2021-11-12T09:15:13Z</cp:lastPrinted>
  <dcterms:created xsi:type="dcterms:W3CDTF">2021-10-28T13:11:12Z</dcterms:created>
  <dcterms:modified xsi:type="dcterms:W3CDTF">2021-11-12T12:42:44Z</dcterms:modified>
</cp:coreProperties>
</file>