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480" yWindow="105" windowWidth="20250" windowHeight="12600"/>
  </bookViews>
  <sheets>
    <sheet name="гаип_2023-2024" sheetId="3" r:id="rId1"/>
  </sheets>
  <definedNames>
    <definedName name="_xlnm.Print_Titles" localSheetId="0">'гаип_2023-2024'!$10:$11</definedName>
    <definedName name="_xlnm.Print_Area" localSheetId="0">'гаип_2023-2024'!$A$1:$H$120</definedName>
  </definedNames>
  <calcPr calcId="152511" refMode="R1C1"/>
</workbook>
</file>

<file path=xl/calcChain.xml><?xml version="1.0" encoding="utf-8"?>
<calcChain xmlns="http://schemas.openxmlformats.org/spreadsheetml/2006/main">
  <c r="E46" i="3" l="1"/>
  <c r="D46" i="3"/>
  <c r="E45" i="3"/>
  <c r="D45" i="3"/>
  <c r="E44" i="3"/>
  <c r="E14" i="3" s="1"/>
  <c r="D44" i="3"/>
  <c r="D33" i="3"/>
  <c r="D34" i="3"/>
  <c r="D20" i="3"/>
  <c r="D15" i="3" s="1"/>
  <c r="D19" i="3"/>
  <c r="D14" i="3" s="1"/>
  <c r="E73" i="3"/>
  <c r="E72" i="3" s="1"/>
  <c r="E71" i="3" s="1"/>
  <c r="D73" i="3"/>
  <c r="D72" i="3" s="1"/>
  <c r="D71" i="3" s="1"/>
  <c r="E70" i="3"/>
  <c r="D70" i="3"/>
  <c r="E69" i="3"/>
  <c r="D69" i="3"/>
  <c r="E68" i="3"/>
  <c r="D68" i="3"/>
  <c r="E62" i="3"/>
  <c r="E61" i="3" s="1"/>
  <c r="D62" i="3"/>
  <c r="D61" i="3" s="1"/>
  <c r="E56" i="3"/>
  <c r="D56" i="3"/>
  <c r="D51" i="3"/>
  <c r="D37" i="3"/>
  <c r="D36" i="3" s="1"/>
  <c r="D35" i="3" s="1"/>
  <c r="D25" i="3"/>
  <c r="D24" i="3" s="1"/>
  <c r="D23" i="3" s="1"/>
  <c r="D22" i="3" s="1"/>
  <c r="D21" i="3"/>
  <c r="D16" i="3" l="1"/>
  <c r="E16" i="3"/>
  <c r="E15" i="3"/>
  <c r="E50" i="3"/>
  <c r="E49" i="3" s="1"/>
  <c r="E48" i="3" s="1"/>
  <c r="G46" i="3"/>
  <c r="D50" i="3"/>
  <c r="D49" i="3" s="1"/>
  <c r="D48" i="3" s="1"/>
  <c r="D17" i="3"/>
  <c r="D66" i="3"/>
  <c r="E66" i="3"/>
  <c r="D30" i="3"/>
  <c r="G44" i="3"/>
  <c r="D42" i="3" l="1"/>
  <c r="D12" i="3" s="1"/>
  <c r="E47" i="3"/>
  <c r="E42" i="3"/>
  <c r="E12" i="3" s="1"/>
  <c r="D47" i="3" l="1"/>
</calcChain>
</file>

<file path=xl/sharedStrings.xml><?xml version="1.0" encoding="utf-8"?>
<sst xmlns="http://schemas.openxmlformats.org/spreadsheetml/2006/main" count="128" uniqueCount="71">
  <si>
    <t>к решению Воронежской</t>
  </si>
  <si>
    <t>городской Думы</t>
  </si>
  <si>
    <t>тыс. рублей</t>
  </si>
  <si>
    <t xml:space="preserve"> № п/п</t>
  </si>
  <si>
    <t>Наименование объекта</t>
  </si>
  <si>
    <t>Раздел, подраздел</t>
  </si>
  <si>
    <t>ВСЕГО</t>
  </si>
  <si>
    <t>в том числе за счет средств:</t>
  </si>
  <si>
    <t>федерального бюджета</t>
  </si>
  <si>
    <t>бюджета Воронежской области</t>
  </si>
  <si>
    <t>бюджета городского округа</t>
  </si>
  <si>
    <t>0400</t>
  </si>
  <si>
    <t>0412</t>
  </si>
  <si>
    <t>1</t>
  </si>
  <si>
    <t>2</t>
  </si>
  <si>
    <t>3</t>
  </si>
  <si>
    <t>4</t>
  </si>
  <si>
    <t xml:space="preserve">Жилищно-коммунальное хозяйство                </t>
  </si>
  <si>
    <t>0500</t>
  </si>
  <si>
    <t xml:space="preserve">Управление жилищных отношений </t>
  </si>
  <si>
    <t xml:space="preserve">1.Жилищное хозяйство                </t>
  </si>
  <si>
    <t>0501</t>
  </si>
  <si>
    <r>
      <t xml:space="preserve"> </t>
    </r>
    <r>
      <rPr>
        <b/>
        <sz val="13"/>
        <rFont val="Times New Roman"/>
        <family val="1"/>
        <charset val="204"/>
      </rPr>
      <t>Муниципальная программа городского округа город Воронеж "Обеспечение доступным и комфортным жильём населения городского округа город Воронеж"</t>
    </r>
    <r>
      <rPr>
        <sz val="13"/>
        <rFont val="Times New Roman"/>
        <family val="1"/>
        <charset val="204"/>
      </rPr>
      <t xml:space="preserve">                                                   </t>
    </r>
  </si>
  <si>
    <t xml:space="preserve"> Подпрограмма "Переселение граждан из аварийного жилищного фонда"</t>
  </si>
  <si>
    <t>Социальная политика</t>
  </si>
  <si>
    <t>1000</t>
  </si>
  <si>
    <t xml:space="preserve">Муниципальная программа городского округа город Воронеж "Обеспечение доступным и комфортным жильём населения городского округа город Воронеж"                                                                                              </t>
  </si>
  <si>
    <t>Основное мероприятие "Обеспечение жильем молодых семей"</t>
  </si>
  <si>
    <t xml:space="preserve"> Образование </t>
  </si>
  <si>
    <t>0700</t>
  </si>
  <si>
    <t>Муниципальная программа городского округа город Воронеж "Развитие образования"</t>
  </si>
  <si>
    <t>0709</t>
  </si>
  <si>
    <t>Управление строительной политики</t>
  </si>
  <si>
    <t>5</t>
  </si>
  <si>
    <t>6</t>
  </si>
  <si>
    <t>Образовательный центр на 2860 мест на Московском проспекте, г. Воронеж (включая ПИР)</t>
  </si>
  <si>
    <t>Управление дорожного хозяйства</t>
  </si>
  <si>
    <t xml:space="preserve">Муниципальная программа городского округа город Воронеж «Развитие транспортной системы»                                          </t>
  </si>
  <si>
    <t>Подпрограмма "Развитие общего и дополнительного образования"</t>
  </si>
  <si>
    <t>Региональный проект «Современная школа»</t>
  </si>
  <si>
    <t>Главный распорядитель бюджетных средств</t>
  </si>
  <si>
    <t>I.</t>
  </si>
  <si>
    <t>II.</t>
  </si>
  <si>
    <t>III.</t>
  </si>
  <si>
    <t>IV.</t>
  </si>
  <si>
    <t>Глава городского округа
город Воронеж</t>
  </si>
  <si>
    <t>В.Ю. Кстенин</t>
  </si>
  <si>
    <t>В.Ф. Ходырев</t>
  </si>
  <si>
    <t>от_________________ № ______</t>
  </si>
  <si>
    <t xml:space="preserve">Национальная экономика           </t>
  </si>
  <si>
    <t>Другие вопросы в области национальной экономики</t>
  </si>
  <si>
    <t>город Воронеж</t>
  </si>
  <si>
    <t>Председатель Воронежской</t>
  </si>
  <si>
    <t>Строительство и реконструкция объектов общего и дополнительного образования</t>
  </si>
  <si>
    <t xml:space="preserve">Подпрограмма «Развитие дорожного хозяйства» </t>
  </si>
  <si>
    <t>Жилищное хозяйство</t>
  </si>
  <si>
    <t>Другие вопросы в области образования</t>
  </si>
  <si>
    <t>Охрана семьи и детства</t>
  </si>
  <si>
    <t>1004</t>
  </si>
  <si>
    <t>усп</t>
  </si>
  <si>
    <t>уизо</t>
  </si>
  <si>
    <t>ужо</t>
  </si>
  <si>
    <t>всего</t>
  </si>
  <si>
    <t>Плановый период</t>
  </si>
  <si>
    <t>ГОРОДСКАЯ АДРЕСНАЯ ИНВЕСТИЦИОННАЯ ПРОГРАММА 
НА ПЛАНОВЫЙ ПЕРИОД 2023 И 2024 ГОДОВ</t>
  </si>
  <si>
    <t xml:space="preserve">Комплексная жилая застройка по ул. Острогожская в р.п. Шилово г. Воронежа. Магистральная улица районного значения между кварталами AI-AV </t>
  </si>
  <si>
    <t>Приложение № 13</t>
  </si>
  <si>
    <t xml:space="preserve">2023 год </t>
  </si>
  <si>
    <t xml:space="preserve">2024 год </t>
  </si>
  <si>
    <t>Общеобразовательная школа на 1500 мест по ул. Остужевав г. Воронеже</t>
  </si>
  <si>
    <t>Реконструкция МБОУ СОШ № 45 по ул. 9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</si>
</sst>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#,##0.00000"/>
    <numFmt numFmtId="167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3" fillId="0" borderId="0"/>
  </cellStyleXfs>
  <cellXfs count="82">
    <xf numFmtId="0" fontId="0" fillId="0" borderId="0" xfId="0"/>
    <xf numFmtId="49" fontId="3" fillId="2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167" fontId="3" fillId="2" borderId="2" xfId="1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165" fontId="8" fillId="3" borderId="0" xfId="0" applyNumberFormat="1" applyFont="1" applyFill="1" applyAlignment="1">
      <alignment horizontal="center" vertical="top" wrapText="1"/>
    </xf>
    <xf numFmtId="3" fontId="8" fillId="3" borderId="0" xfId="0" applyNumberFormat="1" applyFont="1" applyFill="1" applyAlignment="1">
      <alignment horizontal="center" vertical="top" wrapText="1"/>
    </xf>
    <xf numFmtId="4" fontId="8" fillId="3" borderId="0" xfId="0" applyNumberFormat="1" applyFont="1" applyFill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3" fillId="3" borderId="0" xfId="0" applyNumberFormat="1" applyFont="1" applyFill="1" applyAlignment="1">
      <alignment horizontal="left" vertical="top" wrapText="1"/>
    </xf>
    <xf numFmtId="49" fontId="4" fillId="3" borderId="0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49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3" fontId="6" fillId="2" borderId="2" xfId="1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7" fillId="2" borderId="2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right" vertical="top" wrapText="1"/>
    </xf>
    <xf numFmtId="165" fontId="4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right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 applyProtection="1">
      <alignment horizontal="center" vertical="center" wrapText="1"/>
    </xf>
    <xf numFmtId="3" fontId="4" fillId="3" borderId="3" xfId="0" applyNumberFormat="1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right" vertical="top" wrapText="1"/>
    </xf>
  </cellXfs>
  <cellStyles count="5">
    <cellStyle name="Excel Built-in Normal" xfId="4"/>
    <cellStyle name="Денежный 2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view="pageBreakPreview" topLeftCell="A89" zoomScale="60" zoomScaleNormal="100" workbookViewId="0">
      <selection activeCell="K25" sqref="K25"/>
    </sheetView>
  </sheetViews>
  <sheetFormatPr defaultColWidth="9.140625" defaultRowHeight="16.5" x14ac:dyDescent="0.25"/>
  <cols>
    <col min="1" max="1" width="5.28515625" style="4" customWidth="1"/>
    <col min="2" max="2" width="68" style="15" customWidth="1"/>
    <col min="3" max="3" width="10.5703125" style="15" customWidth="1"/>
    <col min="4" max="5" width="20.140625" style="5" customWidth="1"/>
    <col min="6" max="6" width="18.7109375" style="5" customWidth="1"/>
    <col min="7" max="8" width="18.42578125" style="15" hidden="1" customWidth="1"/>
    <col min="9" max="9" width="42" style="15" customWidth="1"/>
    <col min="10" max="17" width="18.42578125" style="15" customWidth="1"/>
    <col min="18" max="16384" width="9.140625" style="15"/>
  </cols>
  <sheetData>
    <row r="1" spans="1:11" x14ac:dyDescent="0.25">
      <c r="A1" s="1"/>
      <c r="B1" s="2"/>
      <c r="C1" s="2"/>
      <c r="D1" s="3"/>
      <c r="E1" s="3"/>
      <c r="F1" s="3"/>
    </row>
    <row r="2" spans="1:11" x14ac:dyDescent="0.25">
      <c r="A2" s="15"/>
      <c r="B2" s="64"/>
      <c r="C2" s="61"/>
      <c r="D2" s="61"/>
      <c r="E2" s="72" t="s">
        <v>66</v>
      </c>
      <c r="F2" s="72"/>
      <c r="G2" s="62"/>
    </row>
    <row r="3" spans="1:11" x14ac:dyDescent="0.25">
      <c r="A3" s="15"/>
      <c r="B3" s="64"/>
      <c r="C3" s="61"/>
      <c r="D3" s="61"/>
      <c r="E3" s="72" t="s">
        <v>0</v>
      </c>
      <c r="F3" s="72"/>
      <c r="G3" s="62"/>
    </row>
    <row r="4" spans="1:11" x14ac:dyDescent="0.25">
      <c r="A4" s="15"/>
      <c r="B4" s="64"/>
      <c r="C4" s="61"/>
      <c r="D4" s="61"/>
      <c r="E4" s="72" t="s">
        <v>1</v>
      </c>
      <c r="F4" s="72"/>
      <c r="G4" s="62"/>
    </row>
    <row r="5" spans="1:11" x14ac:dyDescent="0.25">
      <c r="B5" s="2"/>
      <c r="C5" s="2"/>
      <c r="D5" s="2"/>
      <c r="E5" s="72" t="s">
        <v>48</v>
      </c>
      <c r="F5" s="72"/>
      <c r="G5" s="62"/>
    </row>
    <row r="6" spans="1:11" x14ac:dyDescent="0.25">
      <c r="B6" s="2"/>
      <c r="C6" s="2"/>
      <c r="D6" s="61"/>
      <c r="E6" s="61"/>
      <c r="F6" s="15"/>
    </row>
    <row r="7" spans="1:11" ht="51.75" customHeight="1" x14ac:dyDescent="0.25">
      <c r="A7" s="71" t="s">
        <v>64</v>
      </c>
      <c r="B7" s="71"/>
      <c r="C7" s="71"/>
      <c r="D7" s="71"/>
      <c r="E7" s="71"/>
      <c r="F7" s="71"/>
      <c r="G7" s="71"/>
      <c r="H7" s="71"/>
      <c r="I7" s="60"/>
    </row>
    <row r="8" spans="1:11" x14ac:dyDescent="0.25">
      <c r="A8" s="15"/>
      <c r="B8" s="5"/>
      <c r="C8" s="6"/>
      <c r="D8" s="6"/>
      <c r="E8" s="6"/>
    </row>
    <row r="9" spans="1:11" x14ac:dyDescent="0.25">
      <c r="A9" s="73" t="s">
        <v>2</v>
      </c>
      <c r="B9" s="73"/>
      <c r="C9" s="73"/>
      <c r="D9" s="73"/>
      <c r="E9" s="73"/>
      <c r="F9" s="73"/>
    </row>
    <row r="10" spans="1:11" ht="32.25" customHeight="1" x14ac:dyDescent="0.25">
      <c r="A10" s="74" t="s">
        <v>3</v>
      </c>
      <c r="B10" s="74" t="s">
        <v>4</v>
      </c>
      <c r="C10" s="75" t="s">
        <v>5</v>
      </c>
      <c r="D10" s="77" t="s">
        <v>63</v>
      </c>
      <c r="E10" s="78"/>
      <c r="F10" s="76" t="s">
        <v>40</v>
      </c>
    </row>
    <row r="11" spans="1:11" ht="43.5" customHeight="1" x14ac:dyDescent="0.25">
      <c r="A11" s="74"/>
      <c r="B11" s="74"/>
      <c r="C11" s="75"/>
      <c r="D11" s="59" t="s">
        <v>67</v>
      </c>
      <c r="E11" s="59" t="s">
        <v>68</v>
      </c>
      <c r="F11" s="76"/>
    </row>
    <row r="12" spans="1:11" x14ac:dyDescent="0.25">
      <c r="A12" s="36"/>
      <c r="B12" s="63" t="s">
        <v>6</v>
      </c>
      <c r="C12" s="51"/>
      <c r="D12" s="53">
        <f>D17+D30+D42+D66</f>
        <v>1462367.6197600001</v>
      </c>
      <c r="E12" s="53">
        <f>E17+E30+E42+E66</f>
        <v>746801.69816000003</v>
      </c>
      <c r="F12" s="51"/>
    </row>
    <row r="13" spans="1:11" x14ac:dyDescent="0.25">
      <c r="A13" s="36"/>
      <c r="B13" s="39" t="s">
        <v>7</v>
      </c>
      <c r="C13" s="36"/>
      <c r="D13" s="51"/>
      <c r="E13" s="51"/>
      <c r="F13" s="51"/>
    </row>
    <row r="14" spans="1:11" x14ac:dyDescent="0.25">
      <c r="A14" s="36"/>
      <c r="B14" s="39" t="s">
        <v>10</v>
      </c>
      <c r="C14" s="36"/>
      <c r="D14" s="51">
        <f>D19+D33+D44+D68</f>
        <v>354017.2</v>
      </c>
      <c r="E14" s="52">
        <f>E19+E33+E44+E68</f>
        <v>163158</v>
      </c>
      <c r="F14" s="51"/>
      <c r="G14" s="13"/>
      <c r="H14" s="15" t="s">
        <v>62</v>
      </c>
      <c r="I14" s="46"/>
      <c r="J14" s="46"/>
    </row>
    <row r="15" spans="1:11" x14ac:dyDescent="0.25">
      <c r="A15" s="36"/>
      <c r="B15" s="40" t="s">
        <v>9</v>
      </c>
      <c r="C15" s="36"/>
      <c r="D15" s="49">
        <f>D20+D34+D45+D69</f>
        <v>1039378.77296</v>
      </c>
      <c r="E15" s="49">
        <f>E20+E34+E45+E69</f>
        <v>479051.98121</v>
      </c>
      <c r="F15" s="51"/>
    </row>
    <row r="16" spans="1:11" x14ac:dyDescent="0.25">
      <c r="A16" s="36"/>
      <c r="B16" s="8" t="s">
        <v>8</v>
      </c>
      <c r="C16" s="36"/>
      <c r="D16" s="17">
        <f>D21+D46+D70</f>
        <v>68971.646800000002</v>
      </c>
      <c r="E16" s="49">
        <f>E21+E46+E70</f>
        <v>104591.71695</v>
      </c>
      <c r="F16" s="51"/>
      <c r="H16" s="15" t="s">
        <v>59</v>
      </c>
      <c r="I16" s="38"/>
      <c r="J16" s="38"/>
      <c r="K16" s="44"/>
    </row>
    <row r="17" spans="1:11" x14ac:dyDescent="0.25">
      <c r="A17" s="14" t="s">
        <v>41</v>
      </c>
      <c r="B17" s="42" t="s">
        <v>49</v>
      </c>
      <c r="C17" s="41" t="s">
        <v>11</v>
      </c>
      <c r="D17" s="58">
        <f>D19+D20+D21</f>
        <v>6005.3</v>
      </c>
      <c r="E17" s="58"/>
      <c r="F17" s="51"/>
    </row>
    <row r="18" spans="1:11" x14ac:dyDescent="0.25">
      <c r="A18" s="41"/>
      <c r="B18" s="40" t="s">
        <v>7</v>
      </c>
      <c r="C18" s="41"/>
      <c r="D18" s="58"/>
      <c r="E18" s="58"/>
      <c r="F18" s="51"/>
    </row>
    <row r="19" spans="1:11" x14ac:dyDescent="0.25">
      <c r="A19" s="41"/>
      <c r="B19" s="39" t="s">
        <v>10</v>
      </c>
      <c r="C19" s="41"/>
      <c r="D19" s="52">
        <f>D27</f>
        <v>1526</v>
      </c>
      <c r="E19" s="51"/>
      <c r="F19" s="16"/>
    </row>
    <row r="20" spans="1:11" x14ac:dyDescent="0.25">
      <c r="A20" s="41"/>
      <c r="B20" s="40" t="s">
        <v>9</v>
      </c>
      <c r="C20" s="41"/>
      <c r="D20" s="51">
        <f>D28</f>
        <v>4479.3</v>
      </c>
      <c r="E20" s="51"/>
      <c r="F20" s="16"/>
    </row>
    <row r="21" spans="1:11" hidden="1" x14ac:dyDescent="0.25">
      <c r="A21" s="41"/>
      <c r="B21" s="8" t="s">
        <v>8</v>
      </c>
      <c r="C21" s="41"/>
      <c r="D21" s="52">
        <f t="shared" ref="D21" si="0">D29</f>
        <v>0</v>
      </c>
      <c r="E21" s="52"/>
      <c r="F21" s="16"/>
    </row>
    <row r="22" spans="1:11" ht="17.25" x14ac:dyDescent="0.25">
      <c r="A22" s="41"/>
      <c r="B22" s="7" t="s">
        <v>50</v>
      </c>
      <c r="C22" s="31" t="s">
        <v>12</v>
      </c>
      <c r="D22" s="32">
        <f>D23</f>
        <v>6005.3</v>
      </c>
      <c r="E22" s="32"/>
      <c r="F22" s="16"/>
    </row>
    <row r="23" spans="1:11" ht="33" x14ac:dyDescent="0.25">
      <c r="A23" s="41"/>
      <c r="B23" s="43" t="s">
        <v>37</v>
      </c>
      <c r="C23" s="41" t="s">
        <v>12</v>
      </c>
      <c r="D23" s="58">
        <f t="shared" ref="D23:D24" si="1">D24</f>
        <v>6005.3</v>
      </c>
      <c r="E23" s="58"/>
      <c r="F23" s="16"/>
    </row>
    <row r="24" spans="1:11" x14ac:dyDescent="0.25">
      <c r="A24" s="41"/>
      <c r="B24" s="43" t="s">
        <v>54</v>
      </c>
      <c r="C24" s="41" t="s">
        <v>12</v>
      </c>
      <c r="D24" s="58">
        <f t="shared" si="1"/>
        <v>6005.3</v>
      </c>
      <c r="E24" s="58"/>
      <c r="F24" s="16"/>
    </row>
    <row r="25" spans="1:11" ht="49.5" x14ac:dyDescent="0.25">
      <c r="A25" s="36" t="s">
        <v>13</v>
      </c>
      <c r="B25" s="50" t="s">
        <v>65</v>
      </c>
      <c r="C25" s="36" t="s">
        <v>12</v>
      </c>
      <c r="D25" s="51">
        <f>SUM(D27:D29)</f>
        <v>6005.3</v>
      </c>
      <c r="E25" s="51"/>
      <c r="F25" s="16" t="s">
        <v>36</v>
      </c>
    </row>
    <row r="26" spans="1:11" x14ac:dyDescent="0.25">
      <c r="A26" s="41"/>
      <c r="B26" s="40" t="s">
        <v>7</v>
      </c>
      <c r="C26" s="36"/>
      <c r="D26" s="51"/>
      <c r="E26" s="51"/>
      <c r="F26" s="49"/>
    </row>
    <row r="27" spans="1:11" x14ac:dyDescent="0.25">
      <c r="A27" s="41"/>
      <c r="B27" s="39" t="s">
        <v>10</v>
      </c>
      <c r="C27" s="36"/>
      <c r="D27" s="52">
        <v>1526</v>
      </c>
      <c r="E27" s="51"/>
      <c r="F27" s="51"/>
    </row>
    <row r="28" spans="1:11" x14ac:dyDescent="0.25">
      <c r="A28" s="41"/>
      <c r="B28" s="40" t="s">
        <v>9</v>
      </c>
      <c r="C28" s="36"/>
      <c r="D28" s="51">
        <v>4479.3</v>
      </c>
      <c r="E28" s="51"/>
      <c r="F28" s="51"/>
    </row>
    <row r="29" spans="1:11" s="61" customFormat="1" hidden="1" x14ac:dyDescent="0.25">
      <c r="A29" s="41"/>
      <c r="B29" s="8" t="s">
        <v>8</v>
      </c>
      <c r="C29" s="36"/>
      <c r="D29" s="52"/>
      <c r="E29" s="52"/>
      <c r="F29" s="51"/>
    </row>
    <row r="30" spans="1:11" s="61" customFormat="1" x14ac:dyDescent="0.25">
      <c r="A30" s="14" t="s">
        <v>42</v>
      </c>
      <c r="B30" s="42" t="s">
        <v>17</v>
      </c>
      <c r="C30" s="41" t="s">
        <v>18</v>
      </c>
      <c r="D30" s="58">
        <f>SUM(D33:D34)</f>
        <v>2777.3</v>
      </c>
      <c r="E30" s="58"/>
      <c r="F30" s="51"/>
      <c r="H30" s="61" t="s">
        <v>60</v>
      </c>
      <c r="I30" s="44"/>
      <c r="J30" s="44"/>
      <c r="K30" s="44"/>
    </row>
    <row r="31" spans="1:11" s="61" customFormat="1" ht="17.25" x14ac:dyDescent="0.25">
      <c r="A31" s="41"/>
      <c r="B31" s="7" t="s">
        <v>20</v>
      </c>
      <c r="C31" s="41" t="s">
        <v>21</v>
      </c>
      <c r="D31" s="58"/>
      <c r="E31" s="37"/>
      <c r="F31" s="49"/>
    </row>
    <row r="32" spans="1:11" x14ac:dyDescent="0.25">
      <c r="A32" s="41"/>
      <c r="B32" s="40" t="s">
        <v>7</v>
      </c>
      <c r="C32" s="36"/>
      <c r="D32" s="51"/>
      <c r="E32" s="52"/>
      <c r="F32" s="51"/>
      <c r="H32" s="15" t="s">
        <v>61</v>
      </c>
      <c r="I32" s="46"/>
      <c r="J32" s="46"/>
    </row>
    <row r="33" spans="1:9" x14ac:dyDescent="0.25">
      <c r="A33" s="41"/>
      <c r="B33" s="39" t="s">
        <v>10</v>
      </c>
      <c r="C33" s="36"/>
      <c r="D33" s="51">
        <f>D39</f>
        <v>833.2</v>
      </c>
      <c r="E33" s="52"/>
      <c r="F33" s="16"/>
    </row>
    <row r="34" spans="1:9" x14ac:dyDescent="0.25">
      <c r="A34" s="41"/>
      <c r="B34" s="40" t="s">
        <v>9</v>
      </c>
      <c r="C34" s="36"/>
      <c r="D34" s="51">
        <f>D40</f>
        <v>1944.1</v>
      </c>
      <c r="E34" s="51"/>
      <c r="F34" s="16"/>
    </row>
    <row r="35" spans="1:9" s="34" customFormat="1" ht="17.25" x14ac:dyDescent="0.25">
      <c r="A35" s="31"/>
      <c r="B35" s="7" t="s">
        <v>55</v>
      </c>
      <c r="C35" s="31" t="s">
        <v>21</v>
      </c>
      <c r="D35" s="32">
        <f>D36</f>
        <v>2777.3</v>
      </c>
      <c r="E35" s="32"/>
      <c r="F35" s="33"/>
      <c r="I35" s="47"/>
    </row>
    <row r="36" spans="1:9" s="61" customFormat="1" ht="49.5" x14ac:dyDescent="0.25">
      <c r="A36" s="41"/>
      <c r="B36" s="50" t="s">
        <v>22</v>
      </c>
      <c r="C36" s="41" t="s">
        <v>21</v>
      </c>
      <c r="D36" s="58">
        <f>D37</f>
        <v>2777.3</v>
      </c>
      <c r="E36" s="58"/>
      <c r="F36" s="51"/>
      <c r="I36" s="44"/>
    </row>
    <row r="37" spans="1:9" ht="49.5" x14ac:dyDescent="0.25">
      <c r="A37" s="36" t="s">
        <v>14</v>
      </c>
      <c r="B37" s="50" t="s">
        <v>23</v>
      </c>
      <c r="C37" s="36" t="s">
        <v>21</v>
      </c>
      <c r="D37" s="51">
        <f>SUM(D39:D41)</f>
        <v>2777.3</v>
      </c>
      <c r="E37" s="51"/>
      <c r="F37" s="51" t="s">
        <v>19</v>
      </c>
    </row>
    <row r="38" spans="1:9" s="61" customFormat="1" x14ac:dyDescent="0.25">
      <c r="A38" s="41"/>
      <c r="B38" s="40" t="s">
        <v>7</v>
      </c>
      <c r="C38" s="36"/>
      <c r="D38" s="49"/>
      <c r="E38" s="49"/>
      <c r="F38" s="51"/>
    </row>
    <row r="39" spans="1:9" s="61" customFormat="1" x14ac:dyDescent="0.25">
      <c r="A39" s="41"/>
      <c r="B39" s="39" t="s">
        <v>10</v>
      </c>
      <c r="C39" s="36"/>
      <c r="D39" s="51">
        <v>833.2</v>
      </c>
      <c r="E39" s="52"/>
      <c r="F39" s="51"/>
    </row>
    <row r="40" spans="1:9" s="61" customFormat="1" x14ac:dyDescent="0.25">
      <c r="A40" s="41"/>
      <c r="B40" s="40" t="s">
        <v>9</v>
      </c>
      <c r="C40" s="36"/>
      <c r="D40" s="51">
        <v>1944.1</v>
      </c>
      <c r="E40" s="51"/>
      <c r="F40" s="51"/>
    </row>
    <row r="41" spans="1:9" s="61" customFormat="1" hidden="1" x14ac:dyDescent="0.25">
      <c r="A41" s="41"/>
      <c r="B41" s="8" t="s">
        <v>8</v>
      </c>
      <c r="C41" s="36"/>
      <c r="D41" s="49"/>
      <c r="E41" s="49"/>
      <c r="F41" s="51"/>
    </row>
    <row r="42" spans="1:9" s="61" customFormat="1" x14ac:dyDescent="0.25">
      <c r="A42" s="14" t="s">
        <v>43</v>
      </c>
      <c r="B42" s="9" t="s">
        <v>28</v>
      </c>
      <c r="C42" s="10" t="s">
        <v>29</v>
      </c>
      <c r="D42" s="37">
        <f>D48</f>
        <v>1421666</v>
      </c>
      <c r="E42" s="58">
        <f>E48</f>
        <v>715243.9</v>
      </c>
      <c r="F42" s="51"/>
    </row>
    <row r="43" spans="1:9" s="61" customFormat="1" ht="18.75" x14ac:dyDescent="0.25">
      <c r="A43" s="11"/>
      <c r="B43" s="40" t="s">
        <v>7</v>
      </c>
      <c r="C43" s="36"/>
      <c r="D43" s="51"/>
      <c r="E43" s="51"/>
      <c r="F43" s="51"/>
    </row>
    <row r="44" spans="1:9" s="61" customFormat="1" ht="18.75" x14ac:dyDescent="0.25">
      <c r="A44" s="11"/>
      <c r="B44" s="39" t="s">
        <v>10</v>
      </c>
      <c r="C44" s="36"/>
      <c r="D44" s="52">
        <f>D53+D58+D64</f>
        <v>345043</v>
      </c>
      <c r="E44" s="52">
        <f>E53+E58+E64</f>
        <v>156543</v>
      </c>
      <c r="F44" s="51"/>
      <c r="G44" s="44" t="e">
        <f>E44-#REF!</f>
        <v>#REF!</v>
      </c>
    </row>
    <row r="45" spans="1:9" s="61" customFormat="1" ht="18.75" x14ac:dyDescent="0.25">
      <c r="A45" s="11"/>
      <c r="B45" s="40" t="s">
        <v>9</v>
      </c>
      <c r="C45" s="36"/>
      <c r="D45" s="51">
        <f>D54+D59+D65</f>
        <v>1013390.5</v>
      </c>
      <c r="E45" s="51">
        <f>E54+E59+E65</f>
        <v>459766.4</v>
      </c>
      <c r="F45" s="51"/>
    </row>
    <row r="46" spans="1:9" s="61" customFormat="1" ht="18.75" x14ac:dyDescent="0.25">
      <c r="A46" s="11"/>
      <c r="B46" s="8" t="s">
        <v>8</v>
      </c>
      <c r="C46" s="36"/>
      <c r="D46" s="51">
        <f>D55+D60</f>
        <v>63232.5</v>
      </c>
      <c r="E46" s="51">
        <f>E55+E60</f>
        <v>98934.5</v>
      </c>
      <c r="F46" s="51"/>
      <c r="G46" s="44" t="e">
        <f>E45+E46-#REF!</f>
        <v>#REF!</v>
      </c>
    </row>
    <row r="47" spans="1:9" s="34" customFormat="1" ht="19.5" x14ac:dyDescent="0.25">
      <c r="A47" s="35"/>
      <c r="B47" s="7" t="s">
        <v>56</v>
      </c>
      <c r="C47" s="31" t="s">
        <v>31</v>
      </c>
      <c r="D47" s="48">
        <f>D48</f>
        <v>1421666</v>
      </c>
      <c r="E47" s="32">
        <f>E48</f>
        <v>715243.9</v>
      </c>
      <c r="F47" s="32"/>
    </row>
    <row r="48" spans="1:9" s="61" customFormat="1" ht="33" x14ac:dyDescent="0.25">
      <c r="A48" s="11"/>
      <c r="B48" s="43" t="s">
        <v>30</v>
      </c>
      <c r="C48" s="41" t="s">
        <v>31</v>
      </c>
      <c r="D48" s="37">
        <f>D49</f>
        <v>1421666</v>
      </c>
      <c r="E48" s="37">
        <f>E49</f>
        <v>715243.9</v>
      </c>
      <c r="F48" s="51"/>
    </row>
    <row r="49" spans="1:6" s="61" customFormat="1" ht="33" x14ac:dyDescent="0.25">
      <c r="A49" s="55"/>
      <c r="B49" s="65" t="s">
        <v>38</v>
      </c>
      <c r="C49" s="41" t="s">
        <v>31</v>
      </c>
      <c r="D49" s="37">
        <f>SUM(D50,D61)</f>
        <v>1421666</v>
      </c>
      <c r="E49" s="58">
        <f>SUM(E50,E61)</f>
        <v>715243.9</v>
      </c>
      <c r="F49" s="51"/>
    </row>
    <row r="50" spans="1:6" s="61" customFormat="1" ht="18.75" x14ac:dyDescent="0.25">
      <c r="A50" s="11"/>
      <c r="B50" s="65" t="s">
        <v>39</v>
      </c>
      <c r="C50" s="41" t="s">
        <v>31</v>
      </c>
      <c r="D50" s="37">
        <f>SUM(D56)+D51</f>
        <v>1289166</v>
      </c>
      <c r="E50" s="58">
        <f>SUM(E56)+E51</f>
        <v>122338.5</v>
      </c>
      <c r="F50" s="51"/>
    </row>
    <row r="51" spans="1:6" ht="49.5" x14ac:dyDescent="0.25">
      <c r="A51" s="36" t="s">
        <v>15</v>
      </c>
      <c r="B51" s="66" t="s">
        <v>35</v>
      </c>
      <c r="C51" s="36" t="s">
        <v>31</v>
      </c>
      <c r="D51" s="52">
        <f>SUM(D53:D55)</f>
        <v>389166</v>
      </c>
      <c r="E51" s="51"/>
      <c r="F51" s="51" t="s">
        <v>32</v>
      </c>
    </row>
    <row r="52" spans="1:6" s="61" customFormat="1" ht="18.75" x14ac:dyDescent="0.25">
      <c r="A52" s="55"/>
      <c r="B52" s="40" t="s">
        <v>7</v>
      </c>
      <c r="C52" s="41"/>
      <c r="D52" s="37"/>
      <c r="E52" s="58"/>
      <c r="F52" s="51"/>
    </row>
    <row r="53" spans="1:6" s="61" customFormat="1" ht="18.75" x14ac:dyDescent="0.25">
      <c r="A53" s="11"/>
      <c r="B53" s="39" t="s">
        <v>10</v>
      </c>
      <c r="C53" s="36"/>
      <c r="D53" s="52">
        <v>98849</v>
      </c>
      <c r="E53" s="52"/>
      <c r="F53" s="51"/>
    </row>
    <row r="54" spans="1:6" s="61" customFormat="1" ht="18.75" x14ac:dyDescent="0.25">
      <c r="A54" s="11"/>
      <c r="B54" s="40" t="s">
        <v>9</v>
      </c>
      <c r="C54" s="36"/>
      <c r="D54" s="52">
        <v>290317</v>
      </c>
      <c r="E54" s="51"/>
      <c r="F54" s="51"/>
    </row>
    <row r="55" spans="1:6" s="61" customFormat="1" ht="18.75" hidden="1" x14ac:dyDescent="0.25">
      <c r="A55" s="11"/>
      <c r="B55" s="8" t="s">
        <v>8</v>
      </c>
      <c r="C55" s="36"/>
      <c r="D55" s="51"/>
      <c r="E55" s="51"/>
      <c r="F55" s="51"/>
    </row>
    <row r="56" spans="1:6" ht="49.5" x14ac:dyDescent="0.25">
      <c r="A56" s="36" t="s">
        <v>16</v>
      </c>
      <c r="B56" s="67" t="s">
        <v>69</v>
      </c>
      <c r="C56" s="36" t="s">
        <v>31</v>
      </c>
      <c r="D56" s="52">
        <f>SUM(D58+D60+D59)</f>
        <v>900000</v>
      </c>
      <c r="E56" s="51">
        <f>SUM(E58+E60+E59)</f>
        <v>122338.5</v>
      </c>
      <c r="F56" s="51" t="s">
        <v>32</v>
      </c>
    </row>
    <row r="57" spans="1:6" s="61" customFormat="1" ht="18.75" x14ac:dyDescent="0.25">
      <c r="A57" s="55"/>
      <c r="B57" s="40" t="s">
        <v>7</v>
      </c>
      <c r="C57" s="41"/>
      <c r="D57" s="58"/>
      <c r="E57" s="58"/>
      <c r="F57" s="51"/>
    </row>
    <row r="58" spans="1:6" s="61" customFormat="1" ht="18.75" x14ac:dyDescent="0.25">
      <c r="A58" s="11"/>
      <c r="B58" s="39" t="s">
        <v>10</v>
      </c>
      <c r="C58" s="36"/>
      <c r="D58" s="52">
        <v>212539</v>
      </c>
      <c r="E58" s="52">
        <v>5945</v>
      </c>
      <c r="F58" s="51"/>
    </row>
    <row r="59" spans="1:6" s="61" customFormat="1" ht="18.75" x14ac:dyDescent="0.25">
      <c r="A59" s="11"/>
      <c r="B59" s="40" t="s">
        <v>9</v>
      </c>
      <c r="C59" s="12"/>
      <c r="D59" s="51">
        <v>624228.5</v>
      </c>
      <c r="E59" s="52">
        <v>17459</v>
      </c>
      <c r="F59" s="51"/>
    </row>
    <row r="60" spans="1:6" s="61" customFormat="1" ht="18.75" x14ac:dyDescent="0.25">
      <c r="A60" s="11"/>
      <c r="B60" s="8" t="s">
        <v>8</v>
      </c>
      <c r="C60" s="36"/>
      <c r="D60" s="51">
        <v>63232.5</v>
      </c>
      <c r="E60" s="51">
        <v>98934.5</v>
      </c>
      <c r="F60" s="51"/>
    </row>
    <row r="61" spans="1:6" s="61" customFormat="1" ht="33" x14ac:dyDescent="0.25">
      <c r="A61" s="55"/>
      <c r="B61" s="65" t="s">
        <v>53</v>
      </c>
      <c r="C61" s="41" t="s">
        <v>31</v>
      </c>
      <c r="D61" s="37">
        <f>D62</f>
        <v>132500</v>
      </c>
      <c r="E61" s="58">
        <f>E62</f>
        <v>592905.4</v>
      </c>
      <c r="F61" s="51"/>
    </row>
    <row r="62" spans="1:6" ht="49.5" x14ac:dyDescent="0.25">
      <c r="A62" s="11" t="s">
        <v>33</v>
      </c>
      <c r="B62" s="67" t="s">
        <v>70</v>
      </c>
      <c r="C62" s="36" t="s">
        <v>31</v>
      </c>
      <c r="D62" s="52">
        <f>SUM(D64+D65)</f>
        <v>132500</v>
      </c>
      <c r="E62" s="51">
        <f>SUM(E64+E65)</f>
        <v>592905.4</v>
      </c>
      <c r="F62" s="51" t="s">
        <v>32</v>
      </c>
    </row>
    <row r="63" spans="1:6" s="61" customFormat="1" ht="18.75" x14ac:dyDescent="0.25">
      <c r="A63" s="55"/>
      <c r="B63" s="40" t="s">
        <v>7</v>
      </c>
      <c r="C63" s="41"/>
      <c r="D63" s="37"/>
      <c r="E63" s="58"/>
      <c r="F63" s="51"/>
    </row>
    <row r="64" spans="1:6" s="61" customFormat="1" ht="18.75" x14ac:dyDescent="0.25">
      <c r="A64" s="11"/>
      <c r="B64" s="39" t="s">
        <v>10</v>
      </c>
      <c r="C64" s="36"/>
      <c r="D64" s="52">
        <v>33655</v>
      </c>
      <c r="E64" s="52">
        <v>150598</v>
      </c>
      <c r="F64" s="51"/>
    </row>
    <row r="65" spans="1:13" s="61" customFormat="1" ht="18.75" x14ac:dyDescent="0.25">
      <c r="A65" s="11"/>
      <c r="B65" s="40" t="s">
        <v>9</v>
      </c>
      <c r="C65" s="12"/>
      <c r="D65" s="52">
        <v>98845</v>
      </c>
      <c r="E65" s="51">
        <v>442307.4</v>
      </c>
      <c r="F65" s="51"/>
    </row>
    <row r="66" spans="1:13" s="61" customFormat="1" x14ac:dyDescent="0.25">
      <c r="A66" s="14" t="s">
        <v>44</v>
      </c>
      <c r="B66" s="37" t="s">
        <v>24</v>
      </c>
      <c r="C66" s="41" t="s">
        <v>25</v>
      </c>
      <c r="D66" s="53">
        <f>SUM(D68:D70)</f>
        <v>31919.019760000003</v>
      </c>
      <c r="E66" s="53">
        <f>SUM(E68:E70)</f>
        <v>31557.798159999998</v>
      </c>
      <c r="F66" s="51"/>
    </row>
    <row r="67" spans="1:13" x14ac:dyDescent="0.25">
      <c r="A67" s="41"/>
      <c r="B67" s="40" t="s">
        <v>7</v>
      </c>
      <c r="C67" s="36"/>
      <c r="D67" s="49"/>
      <c r="E67" s="52"/>
      <c r="F67" s="51"/>
    </row>
    <row r="68" spans="1:13" x14ac:dyDescent="0.25">
      <c r="A68" s="41"/>
      <c r="B68" s="39" t="s">
        <v>10</v>
      </c>
      <c r="C68" s="36"/>
      <c r="D68" s="52">
        <f t="shared" ref="D68:E70" si="2">D75</f>
        <v>6615</v>
      </c>
      <c r="E68" s="52">
        <f t="shared" si="2"/>
        <v>6615</v>
      </c>
      <c r="F68" s="16"/>
    </row>
    <row r="69" spans="1:13" x14ac:dyDescent="0.25">
      <c r="A69" s="41"/>
      <c r="B69" s="40" t="s">
        <v>9</v>
      </c>
      <c r="C69" s="36"/>
      <c r="D69" s="49">
        <f>D76</f>
        <v>19564.872960000001</v>
      </c>
      <c r="E69" s="49">
        <f t="shared" si="2"/>
        <v>19285.581209999997</v>
      </c>
      <c r="F69" s="16"/>
    </row>
    <row r="70" spans="1:13" x14ac:dyDescent="0.25">
      <c r="A70" s="41"/>
      <c r="B70" s="8" t="s">
        <v>8</v>
      </c>
      <c r="C70" s="36"/>
      <c r="D70" s="17">
        <f t="shared" ref="D70" si="3">D77</f>
        <v>5739.1468000000004</v>
      </c>
      <c r="E70" s="49">
        <f t="shared" si="2"/>
        <v>5657.21695</v>
      </c>
      <c r="F70" s="16"/>
    </row>
    <row r="71" spans="1:13" s="34" customFormat="1" ht="17.25" x14ac:dyDescent="0.25">
      <c r="A71" s="31"/>
      <c r="B71" s="45" t="s">
        <v>57</v>
      </c>
      <c r="C71" s="31" t="s">
        <v>58</v>
      </c>
      <c r="D71" s="54">
        <f>D72</f>
        <v>31919.019760000003</v>
      </c>
      <c r="E71" s="54">
        <f>E72</f>
        <v>31557.798159999998</v>
      </c>
      <c r="F71" s="33"/>
    </row>
    <row r="72" spans="1:13" s="61" customFormat="1" ht="49.5" x14ac:dyDescent="0.25">
      <c r="A72" s="41"/>
      <c r="B72" s="43" t="s">
        <v>26</v>
      </c>
      <c r="C72" s="41" t="s">
        <v>58</v>
      </c>
      <c r="D72" s="53">
        <f>D73</f>
        <v>31919.019760000003</v>
      </c>
      <c r="E72" s="53">
        <f>E73</f>
        <v>31557.798159999998</v>
      </c>
      <c r="F72" s="51"/>
    </row>
    <row r="73" spans="1:13" ht="49.5" x14ac:dyDescent="0.25">
      <c r="A73" s="36" t="s">
        <v>34</v>
      </c>
      <c r="B73" s="50" t="s">
        <v>27</v>
      </c>
      <c r="C73" s="36" t="s">
        <v>58</v>
      </c>
      <c r="D73" s="49">
        <f>SUM(D75:D77)</f>
        <v>31919.019760000003</v>
      </c>
      <c r="E73" s="49">
        <f>SUM(E75:E77)</f>
        <v>31557.798159999998</v>
      </c>
      <c r="F73" s="51" t="s">
        <v>19</v>
      </c>
    </row>
    <row r="74" spans="1:13" s="61" customFormat="1" x14ac:dyDescent="0.25">
      <c r="A74" s="41"/>
      <c r="B74" s="8" t="s">
        <v>7</v>
      </c>
      <c r="C74" s="36"/>
      <c r="D74" s="51"/>
      <c r="E74" s="51"/>
      <c r="F74" s="51"/>
    </row>
    <row r="75" spans="1:13" s="61" customFormat="1" x14ac:dyDescent="0.25">
      <c r="A75" s="41"/>
      <c r="B75" s="39" t="s">
        <v>10</v>
      </c>
      <c r="C75" s="41"/>
      <c r="D75" s="52">
        <v>6615</v>
      </c>
      <c r="E75" s="52">
        <v>6615</v>
      </c>
      <c r="F75" s="51"/>
    </row>
    <row r="76" spans="1:13" s="61" customFormat="1" x14ac:dyDescent="0.25">
      <c r="A76" s="41"/>
      <c r="B76" s="40" t="s">
        <v>9</v>
      </c>
      <c r="C76" s="36"/>
      <c r="D76" s="49">
        <v>19564.872960000001</v>
      </c>
      <c r="E76" s="49">
        <v>19285.581209999997</v>
      </c>
      <c r="F76" s="51"/>
    </row>
    <row r="77" spans="1:13" s="61" customFormat="1" x14ac:dyDescent="0.25">
      <c r="A77" s="41"/>
      <c r="B77" s="8" t="s">
        <v>8</v>
      </c>
      <c r="C77" s="36"/>
      <c r="D77" s="17">
        <v>5739.1468000000004</v>
      </c>
      <c r="E77" s="49">
        <v>5657.21695</v>
      </c>
      <c r="F77" s="51"/>
    </row>
    <row r="78" spans="1:13" customFormat="1" ht="96" customHeight="1" x14ac:dyDescent="0.25">
      <c r="A78" s="18"/>
      <c r="B78" s="68"/>
      <c r="C78" s="19"/>
      <c r="D78" s="20"/>
      <c r="E78" s="20"/>
      <c r="F78" s="20"/>
      <c r="G78" s="21"/>
      <c r="H78" s="22"/>
      <c r="I78" s="22"/>
      <c r="J78" s="21"/>
      <c r="K78" s="19"/>
      <c r="L78" s="19"/>
      <c r="M78" s="19"/>
    </row>
    <row r="79" spans="1:13" customFormat="1" x14ac:dyDescent="0.25">
      <c r="A79" s="79" t="s">
        <v>45</v>
      </c>
      <c r="B79" s="79"/>
      <c r="C79" s="19"/>
      <c r="D79" s="19"/>
      <c r="E79" s="81" t="s">
        <v>52</v>
      </c>
      <c r="F79" s="81"/>
      <c r="G79" s="56"/>
      <c r="H79" s="56"/>
      <c r="I79" s="56"/>
      <c r="J79" s="56"/>
      <c r="K79" s="56"/>
      <c r="L79" s="56"/>
      <c r="M79" s="56"/>
    </row>
    <row r="80" spans="1:13" customFormat="1" ht="35.25" customHeight="1" x14ac:dyDescent="0.25">
      <c r="A80" s="79" t="s">
        <v>51</v>
      </c>
      <c r="B80" s="79"/>
      <c r="C80" s="19"/>
      <c r="D80" s="19"/>
      <c r="E80" s="81" t="s">
        <v>1</v>
      </c>
      <c r="F80" s="81"/>
      <c r="G80" s="23"/>
      <c r="H80" s="23"/>
      <c r="I80" s="23"/>
      <c r="J80" s="19"/>
      <c r="K80" s="19"/>
      <c r="L80" s="19"/>
      <c r="M80" s="19"/>
    </row>
    <row r="81" spans="1:13" customFormat="1" ht="36" customHeight="1" x14ac:dyDescent="0.25">
      <c r="A81" s="57"/>
      <c r="B81" s="69" t="s">
        <v>46</v>
      </c>
      <c r="C81" s="19"/>
      <c r="D81" s="19"/>
      <c r="E81" s="81" t="s">
        <v>47</v>
      </c>
      <c r="F81" s="81"/>
      <c r="G81" s="57"/>
      <c r="H81" s="24"/>
      <c r="I81" s="24"/>
      <c r="J81" s="80"/>
      <c r="K81" s="80"/>
      <c r="L81" s="80"/>
      <c r="M81" s="80"/>
    </row>
    <row r="82" spans="1:13" customFormat="1" x14ac:dyDescent="0.25">
      <c r="A82" s="25"/>
      <c r="B82" s="70"/>
      <c r="C82" s="26"/>
      <c r="D82" s="27"/>
      <c r="E82" s="27"/>
      <c r="F82" s="27"/>
      <c r="G82" s="27"/>
      <c r="H82" s="28"/>
      <c r="I82" s="28"/>
      <c r="J82" s="29"/>
      <c r="K82" s="29"/>
      <c r="L82" s="29"/>
      <c r="M82" s="30"/>
    </row>
  </sheetData>
  <mergeCells count="17">
    <mergeCell ref="J81:M81"/>
    <mergeCell ref="A79:B79"/>
    <mergeCell ref="E79:F79"/>
    <mergeCell ref="A80:B80"/>
    <mergeCell ref="E80:F80"/>
    <mergeCell ref="E81:F81"/>
    <mergeCell ref="A9:F9"/>
    <mergeCell ref="A10:A11"/>
    <mergeCell ref="B10:B11"/>
    <mergeCell ref="C10:C11"/>
    <mergeCell ref="D10:E10"/>
    <mergeCell ref="F10:F11"/>
    <mergeCell ref="E2:F2"/>
    <mergeCell ref="E3:F3"/>
    <mergeCell ref="E4:F4"/>
    <mergeCell ref="E5:F5"/>
    <mergeCell ref="A7:H7"/>
  </mergeCells>
  <printOptions horizontalCentered="1"/>
  <pageMargins left="1.3779527559055118" right="0.39370078740157483" top="0.78740157480314965" bottom="0.78740157480314965" header="0.31496062992125984" footer="0.31496062992125984"/>
  <pageSetup paperSize="9" scale="57" orientation="portrait" r:id="rId1"/>
  <rowBreaks count="1" manualBreakCount="1">
    <brk id="60" max="7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гаип_2023-2024</vt:lpstr>
      <vt:lpstr>'гаип_2023-2024'!Заголовки_для_печати</vt:lpstr>
      <vt:lpstr>'гаип_2023-2024'!Область_печати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Лободина Любовь Николаевна</dc:creator>
  <cp:lastModifiedBy>Сафонова Ирина Александровна</cp:lastModifiedBy>
  <cp:lastPrinted>2021-11-12T07:57:45Z</cp:lastPrinted>
  <dcterms:created xsi:type="dcterms:W3CDTF">2019-12-12T14:10:22Z</dcterms:created>
  <dcterms:modified xsi:type="dcterms:W3CDTF">2021-11-12T12:43:40Z</dcterms:modified>
</cp:coreProperties>
</file>