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750" windowWidth="19110" windowHeight="13395"/>
  </bookViews>
  <sheets>
    <sheet name="01.01.2021" sheetId="1" r:id="rId1"/>
  </sheets>
  <definedNames>
    <definedName name="_xlnm.Print_Titles" localSheetId="0">'01.01.2021'!$9:$9</definedName>
    <definedName name="_xlnm.Print_Area" localSheetId="0">'01.01.2021'!$A$1:$D$119</definedName>
  </definedNames>
  <calcPr calcId="145621"/>
</workbook>
</file>

<file path=xl/calcChain.xml><?xml version="1.0" encoding="utf-8"?>
<calcChain xmlns="http://schemas.openxmlformats.org/spreadsheetml/2006/main">
  <c r="E114" i="1" l="1"/>
  <c r="D110" i="1"/>
  <c r="D108" i="1"/>
  <c r="D106" i="1" s="1"/>
  <c r="D100" i="1"/>
  <c r="D94" i="1"/>
  <c r="D79" i="1"/>
  <c r="D75" i="1"/>
  <c r="D68" i="1"/>
  <c r="D66" i="1"/>
  <c r="H58" i="1"/>
  <c r="D58" i="1"/>
  <c r="H54" i="1"/>
  <c r="D54" i="1"/>
  <c r="J53" i="1"/>
  <c r="J50" i="1"/>
  <c r="H50" i="1"/>
  <c r="H48" i="1" s="1"/>
  <c r="D48" i="1"/>
  <c r="J42" i="1"/>
  <c r="H42" i="1"/>
  <c r="D42" i="1"/>
  <c r="J30" i="1"/>
  <c r="J27" i="1" s="1"/>
  <c r="H27" i="1"/>
  <c r="D27" i="1"/>
  <c r="H23" i="1"/>
  <c r="D23" i="1"/>
  <c r="H18" i="1"/>
  <c r="H16" i="1" s="1"/>
  <c r="H11" i="1" s="1"/>
  <c r="H10" i="1" s="1"/>
  <c r="J16" i="1"/>
  <c r="J11" i="1" s="1"/>
  <c r="D16" i="1"/>
  <c r="J14" i="1"/>
  <c r="H14" i="1"/>
  <c r="D14" i="1"/>
  <c r="E5" i="1" l="1"/>
  <c r="D63" i="1"/>
  <c r="D62" i="1" s="1"/>
  <c r="D11" i="1"/>
  <c r="D10" i="1" s="1"/>
  <c r="J10" i="1"/>
</calcChain>
</file>

<file path=xl/comments1.xml><?xml version="1.0" encoding="utf-8"?>
<comments xmlns="http://schemas.openxmlformats.org/spreadsheetml/2006/main">
  <authors>
    <author>Труханова  Инна Ивановна</author>
  </authors>
  <commentLis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+ избирком</t>
        </r>
      </text>
    </comment>
    <comment ref="D66" authorId="0">
      <text>
        <r>
          <rPr>
            <sz val="9"/>
            <color indexed="81"/>
            <rFont val="Tahoma"/>
            <family val="2"/>
            <charset val="204"/>
          </rPr>
          <t>+ избирком</t>
        </r>
      </text>
    </comment>
  </commentList>
</comments>
</file>

<file path=xl/sharedStrings.xml><?xml version="1.0" encoding="utf-8"?>
<sst xmlns="http://schemas.openxmlformats.org/spreadsheetml/2006/main" count="223" uniqueCount="90">
  <si>
    <t>защита населения+образ+культ+физкульт</t>
  </si>
  <si>
    <t>СВЕДЕНИЯ О ЧИСЛЕННОСТИ РАБОТНИКОВ И ФОНДЕ ЗАРАБОТНОЙ ПЛАТЫ В МУНИЦИПАЛЬНЫХ УЧРЕЖДЕНИЯХ ГОРОДСКОГО ОКРУГА ГОРОД ВОРОНЕЖ ЗА 2020 ГОД</t>
  </si>
  <si>
    <t>тыс. рублей</t>
  </si>
  <si>
    <t>№</t>
  </si>
  <si>
    <t>Показатели</t>
  </si>
  <si>
    <t>Единица измерения</t>
  </si>
  <si>
    <t xml:space="preserve"> по состоянию на 01.07.2018</t>
  </si>
  <si>
    <t xml:space="preserve"> по состоянию на 01.10.2018</t>
  </si>
  <si>
    <t xml:space="preserve"> по состоянию на 01.01.2018</t>
  </si>
  <si>
    <t xml:space="preserve"> по состоянию на 01.01.2020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</si>
  <si>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</si>
  <si>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</si>
  <si>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</si>
  <si>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1.1.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</si>
  <si>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</si>
  <si>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</si>
  <si>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</si>
  <si>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</si>
  <si>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</si>
  <si>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</si>
  <si>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</si>
  <si>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</si>
  <si>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</si>
  <si>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</si>
  <si>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"Агентство управления проектами"</t>
  </si>
  <si>
    <t>1.2.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</si>
  <si>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</si>
  <si>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</si>
  <si>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</si>
  <si>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1.3.</t>
  </si>
  <si>
    <t>Национальная экономика</t>
  </si>
  <si>
    <t>МБУ "Городская дорожная служба"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</si>
  <si>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</si>
  <si>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</si>
  <si>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</si>
  <si>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</si>
  <si>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</si>
  <si>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</si>
  <si>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</si>
  <si>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</si>
  <si>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</si>
  <si>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</si>
  <si>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</si>
  <si>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МБУ "Единый оператор городских пассажирских перевозок"</t>
  </si>
  <si>
    <t>1.4.</t>
  </si>
  <si>
    <t>Жилищно-коммунальное хозяйство</t>
  </si>
  <si>
    <t>МБУ "Зеленхоз"</t>
  </si>
  <si>
    <t>МКУ "ГорДЕЗ ЖКХ"</t>
  </si>
  <si>
    <t>МКУ "ГАРС"</t>
  </si>
  <si>
    <t>МКУ "Администрация городских кладбищ"</t>
  </si>
  <si>
    <t>1.5.</t>
  </si>
  <si>
    <t>Образование</t>
  </si>
  <si>
    <t>Учреждения образования</t>
  </si>
  <si>
    <t>МКУ "Центр развития образования и молодежных проектов"</t>
  </si>
  <si>
    <t>МАУ "ЦДО Перемена"</t>
  </si>
  <si>
    <t>Учреждения дополнительного  образования (ДШИ)</t>
  </si>
  <si>
    <t>1.6.</t>
  </si>
  <si>
    <t>Культура и искусство</t>
  </si>
  <si>
    <t>Учреждения культуры</t>
  </si>
  <si>
    <t>МКУ "Централизованнная бухгалтерия учреждений культуры" (теперь "Центр бух учета и обеспечения деятельности учреждений, подведомственных управлению культуры" )</t>
  </si>
  <si>
    <t>1.7.</t>
  </si>
  <si>
    <t>Физическая культура и спорт</t>
  </si>
  <si>
    <t>МБУ ГФСЦ</t>
  </si>
  <si>
    <t>Спорт. школы + МКУ "ЦБ УФКиС"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</si>
  <si>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</si>
  <si>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</si>
  <si>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2.1.</t>
  </si>
  <si>
    <t xml:space="preserve"> в том числе, Избирательная комиссия</t>
  </si>
  <si>
    <t>2.2.</t>
  </si>
  <si>
    <t>2.3.</t>
  </si>
  <si>
    <t>2.4.</t>
  </si>
  <si>
    <t>МКУ " Администрация городских кладбищ"</t>
  </si>
  <si>
    <t>2.5.</t>
  </si>
  <si>
    <t>Администрация городского округа город Воронеж (МОАУ ВО "Воронежский институт экономики и социального управления")</t>
  </si>
  <si>
    <t>Учреждения образования и молодежной политики</t>
  </si>
  <si>
    <t>Школы искусств и дополнительное образование</t>
  </si>
  <si>
    <t>Учреждения дополнительного  образования (спорт. Школы+ЦБ)</t>
  </si>
  <si>
    <t>2.6.</t>
  </si>
  <si>
    <t>МКУ "Централизованнная бухгалтерия"</t>
  </si>
  <si>
    <t>2.7.</t>
  </si>
  <si>
    <t>МБУ "Городской физкультурно-спортивный центр"</t>
  </si>
  <si>
    <t>МАУ "Спортивный комплекс "Юбилейный""</t>
  </si>
  <si>
    <t>Спорт. школы и ЦБ</t>
  </si>
  <si>
    <t>2020 год</t>
  </si>
  <si>
    <t xml:space="preserve">
И.В. Чикина</t>
  </si>
  <si>
    <t>Исполняющая обязанности руководителя управления финансово-бюджетной политики</t>
  </si>
  <si>
    <t xml:space="preserve">                                                                           городского округа город Воронеж</t>
  </si>
  <si>
    <t xml:space="preserve">                                                                               к постановлению главы </t>
  </si>
  <si>
    <t xml:space="preserve">                                                                             Приложение № 2</t>
  </si>
  <si>
    <t xml:space="preserve">                                                                           от 28.04.2021      №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</si>
</sst>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sz val="16"/>
      <name val="Arial Cyr"/>
      <charset val="204"/>
    </font>
    <font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0">
    <xf numFmtId="0" fontId="0" fillId="0" borderId="0" xfId="0"/>
    <xf numFmtId="0" fontId="0" fillId="0" borderId="0" xfId="0" applyFill="1"/>
    <xf numFmtId="0" fontId="2" fillId="0" borderId="0" xfId="0" applyFont="1"/>
    <xf numFmtId="164" fontId="5" fillId="0" borderId="0" xfId="0" applyNumberFormat="1" applyFont="1"/>
    <xf numFmtId="0" fontId="7" fillId="0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2" fillId="0" borderId="0" xfId="0" applyNumberFormat="1" applyFont="1"/>
    <xf numFmtId="0" fontId="0" fillId="0" borderId="1" xfId="0" applyFill="1" applyBorder="1"/>
    <xf numFmtId="0" fontId="0" fillId="2" borderId="1" xfId="0" applyFill="1" applyBorder="1"/>
    <xf numFmtId="3" fontId="4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4" fontId="4" fillId="0" borderId="1" xfId="0" applyNumberFormat="1" applyFont="1" applyBorder="1" applyAlignment="1">
      <alignment horizontal="left" vertical="top" wrapText="1"/>
    </xf>
    <xf numFmtId="0" fontId="0" fillId="0" borderId="1" xfId="0" applyFont="1" applyBorder="1"/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3" fillId="0" borderId="0" xfId="0" applyNumberFormat="1" applyFont="1"/>
    <xf numFmtId="0" fontId="2" fillId="3" borderId="0" xfId="0" applyFont="1" applyFill="1"/>
    <xf numFmtId="3" fontId="0" fillId="3" borderId="0" xfId="0" applyNumberFormat="1" applyFill="1"/>
    <xf numFmtId="0" fontId="0" fillId="3" borderId="0" xfId="0" applyFill="1"/>
    <xf numFmtId="1" fontId="4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3" fontId="9" fillId="3" borderId="1" xfId="0" applyNumberFormat="1" applyFont="1" applyFill="1" applyBorder="1"/>
    <xf numFmtId="3" fontId="9" fillId="0" borderId="1" xfId="0" applyNumberFormat="1" applyFont="1" applyFill="1" applyBorder="1"/>
    <xf numFmtId="3" fontId="10" fillId="3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4" fillId="5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/>
    </xf>
    <xf numFmtId="0" fontId="15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3" fontId="17" fillId="3" borderId="0" xfId="0" applyNumberFormat="1" applyFont="1" applyFill="1" applyBorder="1" applyAlignment="1">
      <alignment vertical="top" wrapText="1"/>
    </xf>
    <xf numFmtId="0" fontId="0" fillId="3" borderId="0" xfId="0" applyFont="1" applyFill="1" applyAlignment="1">
      <alignment vertical="top" wrapText="1"/>
    </xf>
    <xf numFmtId="0" fontId="16" fillId="3" borderId="0" xfId="0" applyFont="1" applyFill="1" applyBorder="1" applyAlignment="1">
      <alignment horizontal="left" vertical="top" wrapText="1"/>
    </xf>
    <xf numFmtId="3" fontId="16" fillId="3" borderId="0" xfId="0" applyNumberFormat="1" applyFont="1" applyFill="1" applyBorder="1" applyAlignment="1">
      <alignment horizontal="right" vertical="top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3" fontId="18" fillId="3" borderId="0" xfId="0" applyNumberFormat="1" applyFont="1" applyFill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zoomScaleSheetLayoutView="100" workbookViewId="0">
      <selection activeCell="B4" sqref="B4:E4"/>
    </sheetView>
  </sheetViews>
  <sheetFormatPr defaultRowHeight="15" x14ac:dyDescent="0.25"/>
  <cols>
    <col min="1" max="1" width="7" customWidth="1"/>
    <col min="2" max="2" width="47.140625" customWidth="1"/>
    <col min="3" max="3" width="14.85546875" customWidth="1"/>
    <col min="4" max="4" width="16.85546875" style="1" customWidth="1"/>
    <col min="5" max="5" width="9.85546875" hidden="1" customWidth="1"/>
    <col min="6" max="6" width="12.42578125" hidden="1" customWidth="1"/>
    <col min="7" max="7" width="19.5703125" style="1" hidden="1" customWidth="1"/>
    <col min="8" max="8" width="19.5703125" hidden="1" customWidth="1"/>
    <col min="9" max="9" width="15.140625" hidden="1" customWidth="1"/>
    <col min="10" max="11" width="19.5703125" style="1" hidden="1" customWidth="1"/>
    <col min="12" max="12" width="20" style="2" customWidth="1"/>
  </cols>
  <sheetData>
    <row r="1" spans="1:12" s="46" customFormat="1" ht="20.25" customHeight="1" x14ac:dyDescent="0.25">
      <c r="A1" s="45"/>
      <c r="B1" s="59" t="s">
        <v>88</v>
      </c>
      <c r="C1" s="59"/>
      <c r="D1" s="59"/>
      <c r="E1" s="59"/>
    </row>
    <row r="2" spans="1:12" s="46" customFormat="1" ht="21" customHeight="1" x14ac:dyDescent="0.25">
      <c r="A2" s="45"/>
      <c r="B2" s="59" t="s">
        <v>87</v>
      </c>
      <c r="C2" s="59"/>
      <c r="D2" s="59"/>
      <c r="E2" s="59"/>
    </row>
    <row r="3" spans="1:12" s="46" customFormat="1" ht="22.5" customHeight="1" x14ac:dyDescent="0.25">
      <c r="A3" s="45"/>
      <c r="B3" s="59" t="s">
        <v>86</v>
      </c>
      <c r="C3" s="59"/>
      <c r="D3" s="59"/>
      <c r="E3" s="59"/>
    </row>
    <row r="4" spans="1:12" s="46" customFormat="1" ht="20.25" customHeight="1" x14ac:dyDescent="0.25">
      <c r="A4" s="45"/>
      <c r="B4" s="59" t="s">
        <v>89</v>
      </c>
      <c r="C4" s="59"/>
      <c r="D4" s="59"/>
      <c r="E4" s="59"/>
    </row>
    <row r="5" spans="1:12" ht="12" customHeight="1" x14ac:dyDescent="0.25">
      <c r="E5" s="3">
        <f>D23+D48+D54+D58</f>
        <v>23197</v>
      </c>
      <c r="F5" t="s">
        <v>0</v>
      </c>
    </row>
    <row r="6" spans="1:12" ht="58.5" customHeight="1" x14ac:dyDescent="0.25">
      <c r="A6" s="57" t="s">
        <v>1</v>
      </c>
      <c r="B6" s="57"/>
      <c r="C6" s="57"/>
      <c r="D6" s="57"/>
      <c r="G6"/>
      <c r="J6"/>
      <c r="K6"/>
    </row>
    <row r="7" spans="1:12" ht="10.5" customHeight="1" x14ac:dyDescent="0.3">
      <c r="A7" s="58"/>
      <c r="B7" s="58"/>
      <c r="C7" s="58"/>
      <c r="D7" s="58"/>
      <c r="G7"/>
      <c r="J7"/>
      <c r="K7"/>
    </row>
    <row r="8" spans="1:12" ht="18.75" customHeight="1" x14ac:dyDescent="0.25">
      <c r="D8" s="44"/>
      <c r="G8" s="4" t="s">
        <v>2</v>
      </c>
      <c r="J8" s="4" t="s">
        <v>2</v>
      </c>
      <c r="K8" s="4" t="s">
        <v>2</v>
      </c>
    </row>
    <row r="9" spans="1:12" ht="37.5" x14ac:dyDescent="0.25">
      <c r="A9" s="5" t="s">
        <v>3</v>
      </c>
      <c r="B9" s="5" t="s">
        <v>4</v>
      </c>
      <c r="C9" s="5" t="s">
        <v>5</v>
      </c>
      <c r="D9" s="6" t="s">
        <v>83</v>
      </c>
      <c r="G9" s="6" t="s">
        <v>6</v>
      </c>
      <c r="H9" s="6" t="s">
        <v>7</v>
      </c>
      <c r="I9" s="7" t="s">
        <v>5</v>
      </c>
      <c r="J9" s="7" t="s">
        <v>8</v>
      </c>
      <c r="K9" s="6" t="s">
        <v>9</v>
      </c>
    </row>
    <row r="10" spans="1:12" ht="75" customHeight="1" x14ac:dyDescent="0.25">
      <c r="A10" s="8" t="s">
        <v>10</v>
      </c>
      <c r="B10" s="9" t="s">
        <v>11</v>
      </c>
      <c r="C10" s="8" t="s">
        <v>12</v>
      </c>
      <c r="D10" s="10">
        <f>D11+D23+D27+D42+D48+D54+D58</f>
        <v>27241</v>
      </c>
      <c r="E10" s="11"/>
      <c r="G10" s="10">
        <v>25875</v>
      </c>
      <c r="H10" s="10" t="e">
        <f>H11+H23+H27+H42+H48+H54+H58</f>
        <v>#REF!</v>
      </c>
      <c r="I10" s="12" t="s">
        <v>12</v>
      </c>
      <c r="J10" s="10">
        <f>J11+J23+J27+J42+J48+J54+J58</f>
        <v>25455</v>
      </c>
      <c r="K10" s="10">
        <v>26663</v>
      </c>
    </row>
    <row r="11" spans="1:12" ht="24" customHeight="1" x14ac:dyDescent="0.25">
      <c r="A11" s="13" t="s">
        <v>13</v>
      </c>
      <c r="B11" s="14" t="s">
        <v>14</v>
      </c>
      <c r="C11" s="15" t="s">
        <v>12</v>
      </c>
      <c r="D11" s="10">
        <f>D13+D14+D16</f>
        <v>1956</v>
      </c>
      <c r="G11" s="10">
        <v>2002</v>
      </c>
      <c r="H11" s="10">
        <f>H13+H14+H16</f>
        <v>2002</v>
      </c>
      <c r="I11" s="12" t="s">
        <v>12</v>
      </c>
      <c r="J11" s="10">
        <f>J13+J14+J16</f>
        <v>1991</v>
      </c>
      <c r="K11" s="10">
        <v>1977</v>
      </c>
      <c r="L11" s="16"/>
    </row>
    <row r="12" spans="1:12" ht="18.75" x14ac:dyDescent="0.25">
      <c r="A12" s="55"/>
      <c r="B12" s="14" t="s">
        <v>15</v>
      </c>
      <c r="C12" s="17"/>
      <c r="D12" s="10"/>
      <c r="G12" s="10"/>
      <c r="H12" s="10"/>
      <c r="I12" s="18"/>
      <c r="J12" s="10"/>
      <c r="K12" s="10"/>
    </row>
    <row r="13" spans="1:12" ht="41.25" customHeight="1" x14ac:dyDescent="0.25">
      <c r="A13" s="55"/>
      <c r="B13" s="14" t="s">
        <v>16</v>
      </c>
      <c r="C13" s="15" t="s">
        <v>12</v>
      </c>
      <c r="D13" s="19">
        <v>1267</v>
      </c>
      <c r="G13" s="19">
        <v>1308</v>
      </c>
      <c r="H13" s="19">
        <v>1308</v>
      </c>
      <c r="I13" s="12" t="s">
        <v>12</v>
      </c>
      <c r="J13" s="19">
        <v>1299</v>
      </c>
      <c r="K13" s="19">
        <v>1278</v>
      </c>
    </row>
    <row r="14" spans="1:12" ht="18.75" hidden="1" x14ac:dyDescent="0.25">
      <c r="A14" s="55"/>
      <c r="B14" s="14" t="s">
        <v>17</v>
      </c>
      <c r="C14" s="15" t="s">
        <v>12</v>
      </c>
      <c r="D14" s="19">
        <f>275+D15</f>
        <v>282</v>
      </c>
      <c r="G14" s="19">
        <v>268</v>
      </c>
      <c r="H14" s="19">
        <f>265+H15</f>
        <v>272</v>
      </c>
      <c r="I14" s="12" t="s">
        <v>12</v>
      </c>
      <c r="J14" s="20">
        <f>259+7</f>
        <v>266</v>
      </c>
      <c r="K14" s="19">
        <v>279</v>
      </c>
    </row>
    <row r="15" spans="1:12" ht="18.75" hidden="1" x14ac:dyDescent="0.25">
      <c r="A15" s="21"/>
      <c r="B15" s="14" t="s">
        <v>18</v>
      </c>
      <c r="C15" s="17"/>
      <c r="D15" s="19">
        <v>7</v>
      </c>
      <c r="G15" s="19">
        <v>7</v>
      </c>
      <c r="H15" s="19">
        <v>7</v>
      </c>
      <c r="I15" s="18"/>
      <c r="J15" s="10">
        <v>7</v>
      </c>
      <c r="K15" s="19">
        <v>7</v>
      </c>
    </row>
    <row r="16" spans="1:12" ht="18.75" hidden="1" x14ac:dyDescent="0.25">
      <c r="A16" s="21">
        <v>2</v>
      </c>
      <c r="B16" s="14" t="s">
        <v>19</v>
      </c>
      <c r="C16" s="17"/>
      <c r="D16" s="22">
        <f>D18+D19+D20+D21+D22</f>
        <v>407</v>
      </c>
      <c r="E16" s="22"/>
      <c r="G16" s="19">
        <v>426</v>
      </c>
      <c r="H16" s="19">
        <f>H18+H19+H20+H21+H22</f>
        <v>422</v>
      </c>
      <c r="I16" s="18"/>
      <c r="J16" s="10">
        <f>J18+J19+J20+J21+J22</f>
        <v>426</v>
      </c>
      <c r="K16" s="19">
        <v>420</v>
      </c>
    </row>
    <row r="17" spans="1:11" ht="18.75" hidden="1" x14ac:dyDescent="0.25">
      <c r="A17" s="56"/>
      <c r="B17" s="14" t="s">
        <v>15</v>
      </c>
      <c r="C17" s="17"/>
      <c r="D17" s="22"/>
      <c r="G17" s="19"/>
      <c r="H17" s="19"/>
      <c r="I17" s="18"/>
      <c r="J17" s="10"/>
      <c r="K17" s="19"/>
    </row>
    <row r="18" spans="1:11" ht="37.5" hidden="1" x14ac:dyDescent="0.25">
      <c r="A18" s="56"/>
      <c r="B18" s="14" t="s">
        <v>20</v>
      </c>
      <c r="C18" s="17"/>
      <c r="D18" s="22">
        <v>20</v>
      </c>
      <c r="G18" s="19">
        <v>21</v>
      </c>
      <c r="H18" s="19">
        <f>21</f>
        <v>21</v>
      </c>
      <c r="I18" s="18"/>
      <c r="J18" s="20">
        <v>22</v>
      </c>
      <c r="K18" s="19">
        <v>20</v>
      </c>
    </row>
    <row r="19" spans="1:11" ht="18.75" hidden="1" x14ac:dyDescent="0.25">
      <c r="A19" s="56"/>
      <c r="B19" s="14" t="s">
        <v>21</v>
      </c>
      <c r="C19" s="17"/>
      <c r="D19" s="22">
        <v>181</v>
      </c>
      <c r="G19" s="19">
        <v>195</v>
      </c>
      <c r="H19" s="19">
        <v>192</v>
      </c>
      <c r="I19" s="18"/>
      <c r="J19" s="20">
        <v>194</v>
      </c>
      <c r="K19" s="19">
        <v>194</v>
      </c>
    </row>
    <row r="20" spans="1:11" ht="18.75" hidden="1" x14ac:dyDescent="0.25">
      <c r="A20" s="56"/>
      <c r="B20" s="14" t="s">
        <v>22</v>
      </c>
      <c r="C20" s="17"/>
      <c r="D20" s="22">
        <v>23</v>
      </c>
      <c r="G20" s="19">
        <v>25</v>
      </c>
      <c r="H20" s="19">
        <v>24</v>
      </c>
      <c r="I20" s="18"/>
      <c r="J20" s="20">
        <v>24</v>
      </c>
      <c r="K20" s="19">
        <v>23</v>
      </c>
    </row>
    <row r="21" spans="1:11" ht="37.5" hidden="1" x14ac:dyDescent="0.25">
      <c r="A21" s="56"/>
      <c r="B21" s="14" t="s">
        <v>23</v>
      </c>
      <c r="C21" s="17"/>
      <c r="D21" s="22">
        <v>175</v>
      </c>
      <c r="G21" s="19">
        <v>177</v>
      </c>
      <c r="H21" s="19">
        <v>177</v>
      </c>
      <c r="I21" s="18"/>
      <c r="J21" s="20">
        <v>177</v>
      </c>
      <c r="K21" s="19">
        <v>175</v>
      </c>
    </row>
    <row r="22" spans="1:11" ht="21" hidden="1" customHeight="1" x14ac:dyDescent="0.25">
      <c r="A22" s="56"/>
      <c r="B22" s="14" t="s">
        <v>24</v>
      </c>
      <c r="C22" s="17"/>
      <c r="D22" s="22">
        <v>8</v>
      </c>
      <c r="G22" s="19">
        <v>8</v>
      </c>
      <c r="H22" s="19">
        <v>8</v>
      </c>
      <c r="I22" s="18"/>
      <c r="J22" s="20">
        <v>9</v>
      </c>
      <c r="K22" s="19">
        <v>8</v>
      </c>
    </row>
    <row r="23" spans="1:11" ht="75" x14ac:dyDescent="0.25">
      <c r="A23" s="23" t="s">
        <v>25</v>
      </c>
      <c r="B23" s="14" t="s">
        <v>26</v>
      </c>
      <c r="C23" s="15" t="s">
        <v>12</v>
      </c>
      <c r="D23" s="10">
        <f>D25+D26</f>
        <v>217</v>
      </c>
      <c r="E23" s="22"/>
      <c r="G23" s="19">
        <v>224</v>
      </c>
      <c r="H23" s="19">
        <f>H25+H26</f>
        <v>224</v>
      </c>
      <c r="I23" s="12" t="s">
        <v>12</v>
      </c>
      <c r="J23" s="10">
        <v>225</v>
      </c>
      <c r="K23" s="19">
        <v>220</v>
      </c>
    </row>
    <row r="24" spans="1:11" ht="18.75" hidden="1" x14ac:dyDescent="0.25">
      <c r="A24" s="54"/>
      <c r="B24" s="14" t="s">
        <v>15</v>
      </c>
      <c r="C24" s="17"/>
      <c r="D24" s="22"/>
      <c r="G24" s="19"/>
      <c r="H24" s="19"/>
      <c r="I24" s="18"/>
      <c r="J24" s="10"/>
      <c r="K24" s="19"/>
    </row>
    <row r="25" spans="1:11" ht="43.5" hidden="1" customHeight="1" x14ac:dyDescent="0.25">
      <c r="A25" s="54"/>
      <c r="B25" s="14" t="s">
        <v>27</v>
      </c>
      <c r="C25" s="17"/>
      <c r="D25" s="22">
        <v>194</v>
      </c>
      <c r="G25" s="19">
        <v>201</v>
      </c>
      <c r="H25" s="19">
        <v>201</v>
      </c>
      <c r="I25" s="18"/>
      <c r="J25" s="20">
        <v>202</v>
      </c>
      <c r="K25" s="19">
        <v>197</v>
      </c>
    </row>
    <row r="26" spans="1:11" ht="18.75" hidden="1" x14ac:dyDescent="0.25">
      <c r="A26" s="54"/>
      <c r="B26" s="14" t="s">
        <v>28</v>
      </c>
      <c r="C26" s="17"/>
      <c r="D26" s="22">
        <v>23</v>
      </c>
      <c r="G26" s="19">
        <v>23</v>
      </c>
      <c r="H26" s="19">
        <v>23</v>
      </c>
      <c r="I26" s="18"/>
      <c r="J26" s="20">
        <v>23</v>
      </c>
      <c r="K26" s="19">
        <v>23</v>
      </c>
    </row>
    <row r="27" spans="1:11" ht="20.25" customHeight="1" x14ac:dyDescent="0.25">
      <c r="A27" s="23" t="s">
        <v>29</v>
      </c>
      <c r="B27" s="14" t="s">
        <v>30</v>
      </c>
      <c r="C27" s="15" t="s">
        <v>12</v>
      </c>
      <c r="D27" s="10">
        <f>D30+D31+D32+D33+D34+D35+D36+D37+D38+D39+D40+D29+D41</f>
        <v>1741</v>
      </c>
      <c r="E27" s="22"/>
      <c r="G27" s="19">
        <v>1334</v>
      </c>
      <c r="H27" s="19">
        <f>H30+H31+H32+H33+H34+H35+H36+H37+H38+H39+H40</f>
        <v>1380</v>
      </c>
      <c r="I27" s="12" t="s">
        <v>12</v>
      </c>
      <c r="J27" s="10">
        <f>J30+J31+J32+J33+J34+J35+J36+J37+J38+J39+J40</f>
        <v>1158</v>
      </c>
      <c r="K27" s="19">
        <v>1577</v>
      </c>
    </row>
    <row r="28" spans="1:11" ht="18.75" hidden="1" x14ac:dyDescent="0.25">
      <c r="A28" s="54"/>
      <c r="B28" s="14" t="s">
        <v>15</v>
      </c>
      <c r="C28" s="17"/>
      <c r="D28" s="22"/>
      <c r="G28" s="19"/>
      <c r="H28" s="19"/>
      <c r="I28" s="18"/>
      <c r="J28" s="10"/>
      <c r="K28" s="19"/>
    </row>
    <row r="29" spans="1:11" ht="18.75" hidden="1" x14ac:dyDescent="0.25">
      <c r="A29" s="54"/>
      <c r="B29" s="14" t="s">
        <v>31</v>
      </c>
      <c r="C29" s="17"/>
      <c r="D29" s="22">
        <v>104</v>
      </c>
      <c r="G29" s="19"/>
      <c r="H29" s="19"/>
      <c r="I29" s="18"/>
      <c r="J29" s="10"/>
      <c r="K29" s="19">
        <v>83</v>
      </c>
    </row>
    <row r="30" spans="1:11" ht="56.25" hidden="1" x14ac:dyDescent="0.25">
      <c r="A30" s="54"/>
      <c r="B30" s="14" t="s">
        <v>32</v>
      </c>
      <c r="C30" s="17"/>
      <c r="D30" s="22">
        <v>57</v>
      </c>
      <c r="G30" s="19">
        <v>56</v>
      </c>
      <c r="H30" s="19">
        <v>76</v>
      </c>
      <c r="I30" s="18"/>
      <c r="J30" s="20">
        <f>57</f>
        <v>57</v>
      </c>
      <c r="K30" s="19">
        <v>57</v>
      </c>
    </row>
    <row r="31" spans="1:11" ht="18.75" hidden="1" x14ac:dyDescent="0.25">
      <c r="A31" s="54"/>
      <c r="B31" s="14" t="s">
        <v>33</v>
      </c>
      <c r="C31" s="17"/>
      <c r="D31" s="22">
        <v>54</v>
      </c>
      <c r="G31" s="19">
        <v>76</v>
      </c>
      <c r="H31" s="19">
        <v>86</v>
      </c>
      <c r="I31" s="18"/>
      <c r="J31" s="20">
        <v>74</v>
      </c>
      <c r="K31" s="19">
        <v>79</v>
      </c>
    </row>
    <row r="32" spans="1:11" ht="18.75" hidden="1" x14ac:dyDescent="0.25">
      <c r="A32" s="54"/>
      <c r="B32" s="14" t="s">
        <v>34</v>
      </c>
      <c r="C32" s="17"/>
      <c r="D32" s="22">
        <v>27</v>
      </c>
      <c r="G32" s="19">
        <v>22</v>
      </c>
      <c r="H32" s="19">
        <v>22</v>
      </c>
      <c r="I32" s="18"/>
      <c r="J32" s="20">
        <v>22</v>
      </c>
      <c r="K32" s="19">
        <v>27</v>
      </c>
    </row>
    <row r="33" spans="1:11" ht="37.5" hidden="1" x14ac:dyDescent="0.25">
      <c r="A33" s="24"/>
      <c r="B33" s="14" t="s">
        <v>35</v>
      </c>
      <c r="C33" s="17"/>
      <c r="D33" s="22">
        <v>44</v>
      </c>
      <c r="G33" s="19">
        <v>26</v>
      </c>
      <c r="H33" s="19">
        <v>38</v>
      </c>
      <c r="I33" s="18"/>
      <c r="J33" s="20">
        <v>23</v>
      </c>
      <c r="K33" s="19">
        <v>27</v>
      </c>
    </row>
    <row r="34" spans="1:11" ht="37.5" hidden="1" x14ac:dyDescent="0.25">
      <c r="A34" s="24"/>
      <c r="B34" s="14" t="s">
        <v>36</v>
      </c>
      <c r="C34" s="17"/>
      <c r="D34" s="22">
        <v>167</v>
      </c>
      <c r="G34" s="19">
        <v>153</v>
      </c>
      <c r="H34" s="19">
        <v>153</v>
      </c>
      <c r="I34" s="18"/>
      <c r="J34" s="20">
        <v>139</v>
      </c>
      <c r="K34" s="19">
        <v>148</v>
      </c>
    </row>
    <row r="35" spans="1:11" ht="37.5" hidden="1" x14ac:dyDescent="0.25">
      <c r="A35" s="24"/>
      <c r="B35" s="9" t="s">
        <v>37</v>
      </c>
      <c r="C35" s="25"/>
      <c r="D35" s="22">
        <v>276</v>
      </c>
      <c r="G35" s="19">
        <v>223</v>
      </c>
      <c r="H35" s="19">
        <v>221</v>
      </c>
      <c r="I35" s="18"/>
      <c r="J35" s="20">
        <v>164</v>
      </c>
      <c r="K35" s="19">
        <v>257</v>
      </c>
    </row>
    <row r="36" spans="1:11" ht="37.5" hidden="1" x14ac:dyDescent="0.25">
      <c r="A36" s="24"/>
      <c r="B36" s="9" t="s">
        <v>38</v>
      </c>
      <c r="C36" s="25"/>
      <c r="D36" s="22">
        <v>249</v>
      </c>
      <c r="G36" s="19">
        <v>166</v>
      </c>
      <c r="H36" s="19">
        <v>164</v>
      </c>
      <c r="I36" s="18"/>
      <c r="J36" s="20">
        <v>140</v>
      </c>
      <c r="K36" s="19">
        <v>214</v>
      </c>
    </row>
    <row r="37" spans="1:11" ht="37.5" hidden="1" x14ac:dyDescent="0.25">
      <c r="A37" s="24"/>
      <c r="B37" s="9" t="s">
        <v>39</v>
      </c>
      <c r="C37" s="25"/>
      <c r="D37" s="22">
        <v>236</v>
      </c>
      <c r="G37" s="19">
        <v>185</v>
      </c>
      <c r="H37" s="19">
        <v>186</v>
      </c>
      <c r="I37" s="18"/>
      <c r="J37" s="20">
        <v>147</v>
      </c>
      <c r="K37" s="19">
        <v>226</v>
      </c>
    </row>
    <row r="38" spans="1:11" ht="37.5" hidden="1" x14ac:dyDescent="0.25">
      <c r="A38" s="24"/>
      <c r="B38" s="9" t="s">
        <v>40</v>
      </c>
      <c r="C38" s="25"/>
      <c r="D38" s="22">
        <v>243</v>
      </c>
      <c r="G38" s="19">
        <v>221</v>
      </c>
      <c r="H38" s="19">
        <v>224</v>
      </c>
      <c r="I38" s="18"/>
      <c r="J38" s="20">
        <v>191</v>
      </c>
      <c r="K38" s="19">
        <v>224</v>
      </c>
    </row>
    <row r="39" spans="1:11" ht="37.5" hidden="1" x14ac:dyDescent="0.25">
      <c r="A39" s="24"/>
      <c r="B39" s="9" t="s">
        <v>41</v>
      </c>
      <c r="C39" s="25"/>
      <c r="D39" s="22">
        <v>244</v>
      </c>
      <c r="G39" s="19">
        <v>199</v>
      </c>
      <c r="H39" s="19">
        <v>199</v>
      </c>
      <c r="I39" s="18"/>
      <c r="J39" s="20">
        <v>188</v>
      </c>
      <c r="K39" s="19">
        <v>220</v>
      </c>
    </row>
    <row r="40" spans="1:11" ht="37.5" hidden="1" x14ac:dyDescent="0.25">
      <c r="A40" s="24"/>
      <c r="B40" s="9" t="s">
        <v>42</v>
      </c>
      <c r="C40" s="25"/>
      <c r="D40" s="22">
        <v>17</v>
      </c>
      <c r="G40" s="19">
        <v>7</v>
      </c>
      <c r="H40" s="19">
        <v>11</v>
      </c>
      <c r="I40" s="18"/>
      <c r="J40" s="20">
        <v>13</v>
      </c>
      <c r="K40" s="19">
        <v>15</v>
      </c>
    </row>
    <row r="41" spans="1:11" ht="37.5" hidden="1" x14ac:dyDescent="0.25">
      <c r="A41" s="24"/>
      <c r="B41" s="26" t="s">
        <v>43</v>
      </c>
      <c r="C41" s="25"/>
      <c r="D41" s="22">
        <v>23</v>
      </c>
      <c r="G41" s="19"/>
      <c r="H41" s="19"/>
      <c r="I41" s="18"/>
      <c r="J41" s="20"/>
      <c r="K41" s="19"/>
    </row>
    <row r="42" spans="1:11" ht="21.75" customHeight="1" x14ac:dyDescent="0.25">
      <c r="A42" s="23" t="s">
        <v>44</v>
      </c>
      <c r="B42" s="9" t="s">
        <v>45</v>
      </c>
      <c r="C42" s="8" t="s">
        <v>12</v>
      </c>
      <c r="D42" s="10">
        <f>D45+D46+D47+D44</f>
        <v>347</v>
      </c>
      <c r="E42" s="22"/>
      <c r="G42" s="19">
        <v>222</v>
      </c>
      <c r="H42" s="19">
        <f>H45+H46+H47</f>
        <v>222</v>
      </c>
      <c r="I42" s="12" t="s">
        <v>12</v>
      </c>
      <c r="J42" s="10">
        <f>J45+J46+J47</f>
        <v>224</v>
      </c>
      <c r="K42" s="19">
        <v>276</v>
      </c>
    </row>
    <row r="43" spans="1:11" ht="18.75" hidden="1" x14ac:dyDescent="0.25">
      <c r="A43" s="27"/>
      <c r="B43" s="9" t="s">
        <v>15</v>
      </c>
      <c r="C43" s="25"/>
      <c r="D43" s="22"/>
      <c r="G43" s="19"/>
      <c r="H43" s="19"/>
      <c r="I43" s="18"/>
      <c r="J43" s="10"/>
      <c r="K43" s="19"/>
    </row>
    <row r="44" spans="1:11" ht="18.75" hidden="1" x14ac:dyDescent="0.25">
      <c r="A44" s="51"/>
      <c r="B44" s="9" t="s">
        <v>46</v>
      </c>
      <c r="C44" s="8" t="s">
        <v>12</v>
      </c>
      <c r="D44" s="22">
        <v>124</v>
      </c>
      <c r="G44" s="19"/>
      <c r="H44" s="19"/>
      <c r="I44" s="18"/>
      <c r="J44" s="10"/>
      <c r="K44" s="19">
        <v>56</v>
      </c>
    </row>
    <row r="45" spans="1:11" ht="18.75" hidden="1" x14ac:dyDescent="0.25">
      <c r="A45" s="52"/>
      <c r="B45" s="9" t="s">
        <v>47</v>
      </c>
      <c r="C45" s="8" t="s">
        <v>12</v>
      </c>
      <c r="D45" s="22">
        <v>62</v>
      </c>
      <c r="G45" s="19">
        <v>64</v>
      </c>
      <c r="H45" s="19">
        <v>63</v>
      </c>
      <c r="I45" s="18"/>
      <c r="J45" s="20">
        <v>64</v>
      </c>
      <c r="K45" s="19">
        <v>61</v>
      </c>
    </row>
    <row r="46" spans="1:11" ht="18.75" hidden="1" x14ac:dyDescent="0.25">
      <c r="A46" s="52"/>
      <c r="B46" s="9" t="s">
        <v>48</v>
      </c>
      <c r="C46" s="8" t="s">
        <v>12</v>
      </c>
      <c r="D46" s="22">
        <v>135</v>
      </c>
      <c r="G46" s="19">
        <v>135</v>
      </c>
      <c r="H46" s="19">
        <v>136</v>
      </c>
      <c r="I46" s="18"/>
      <c r="J46" s="20">
        <v>137</v>
      </c>
      <c r="K46" s="19">
        <v>136</v>
      </c>
    </row>
    <row r="47" spans="1:11" ht="37.5" hidden="1" x14ac:dyDescent="0.25">
      <c r="A47" s="53"/>
      <c r="B47" s="9" t="s">
        <v>49</v>
      </c>
      <c r="C47" s="8" t="s">
        <v>12</v>
      </c>
      <c r="D47" s="22">
        <v>26</v>
      </c>
      <c r="G47" s="19">
        <v>23</v>
      </c>
      <c r="H47" s="19">
        <v>23</v>
      </c>
      <c r="I47" s="18"/>
      <c r="J47" s="20">
        <v>23</v>
      </c>
      <c r="K47" s="19">
        <v>23</v>
      </c>
    </row>
    <row r="48" spans="1:11" ht="18.75" customHeight="1" x14ac:dyDescent="0.25">
      <c r="A48" s="23" t="s">
        <v>50</v>
      </c>
      <c r="B48" s="9" t="s">
        <v>51</v>
      </c>
      <c r="C48" s="8" t="s">
        <v>12</v>
      </c>
      <c r="D48" s="10">
        <f>D50+D51+D52+D53</f>
        <v>21160</v>
      </c>
      <c r="E48" s="22"/>
      <c r="G48" s="19">
        <v>21349</v>
      </c>
      <c r="H48" s="19" t="e">
        <f>H50+#REF!+H51+H52+#REF!+#REF!+H53</f>
        <v>#REF!</v>
      </c>
      <c r="I48" s="12" t="s">
        <v>12</v>
      </c>
      <c r="J48" s="19">
        <v>21135</v>
      </c>
      <c r="K48" s="19">
        <v>20775</v>
      </c>
    </row>
    <row r="49" spans="1:13" ht="18.75" hidden="1" x14ac:dyDescent="0.25">
      <c r="A49" s="23"/>
      <c r="B49" s="9" t="s">
        <v>15</v>
      </c>
      <c r="C49" s="8"/>
      <c r="D49" s="22"/>
      <c r="G49" s="19"/>
      <c r="H49" s="19"/>
      <c r="I49" s="12"/>
      <c r="J49" s="19"/>
      <c r="K49" s="19"/>
    </row>
    <row r="50" spans="1:13" ht="18.75" hidden="1" x14ac:dyDescent="0.25">
      <c r="A50" s="23"/>
      <c r="B50" s="9" t="s">
        <v>52</v>
      </c>
      <c r="C50" s="8" t="s">
        <v>12</v>
      </c>
      <c r="D50" s="22">
        <v>19764</v>
      </c>
      <c r="G50" s="19">
        <v>18825</v>
      </c>
      <c r="H50" s="19">
        <f>8673+8271+1463+373</f>
        <v>18780</v>
      </c>
      <c r="I50" s="12" t="s">
        <v>12</v>
      </c>
      <c r="J50" s="19">
        <f>18628-51</f>
        <v>18577</v>
      </c>
      <c r="K50" s="19">
        <v>19358</v>
      </c>
    </row>
    <row r="51" spans="1:13" s="2" customFormat="1" ht="37.5" hidden="1" x14ac:dyDescent="0.25">
      <c r="A51" s="23"/>
      <c r="B51" s="9" t="s">
        <v>53</v>
      </c>
      <c r="C51" s="8" t="s">
        <v>12</v>
      </c>
      <c r="D51" s="22">
        <v>53</v>
      </c>
      <c r="E51"/>
      <c r="F51"/>
      <c r="G51" s="19">
        <v>98</v>
      </c>
      <c r="H51" s="19">
        <v>51</v>
      </c>
      <c r="I51" s="12" t="s">
        <v>12</v>
      </c>
      <c r="J51" s="19">
        <v>51</v>
      </c>
      <c r="K51" s="19">
        <v>49</v>
      </c>
      <c r="M51"/>
    </row>
    <row r="52" spans="1:13" ht="18.75" hidden="1" x14ac:dyDescent="0.25">
      <c r="A52" s="23"/>
      <c r="B52" s="9" t="s">
        <v>54</v>
      </c>
      <c r="C52" s="8" t="s">
        <v>12</v>
      </c>
      <c r="D52" s="22"/>
      <c r="G52" s="19"/>
      <c r="H52" s="19"/>
      <c r="I52" s="12" t="s">
        <v>12</v>
      </c>
      <c r="J52" s="19"/>
      <c r="K52" s="19"/>
    </row>
    <row r="53" spans="1:13" ht="37.5" hidden="1" x14ac:dyDescent="0.25">
      <c r="A53" s="23"/>
      <c r="B53" s="9" t="s">
        <v>55</v>
      </c>
      <c r="C53" s="8" t="s">
        <v>12</v>
      </c>
      <c r="D53" s="22">
        <v>1343</v>
      </c>
      <c r="G53" s="19">
        <v>1342</v>
      </c>
      <c r="H53" s="19">
        <v>1316</v>
      </c>
      <c r="I53" s="12" t="s">
        <v>12</v>
      </c>
      <c r="J53" s="19">
        <f>1389</f>
        <v>1389</v>
      </c>
      <c r="K53" s="19">
        <v>1368</v>
      </c>
    </row>
    <row r="54" spans="1:13" ht="19.5" customHeight="1" x14ac:dyDescent="0.25">
      <c r="A54" s="23" t="s">
        <v>56</v>
      </c>
      <c r="B54" s="9" t="s">
        <v>57</v>
      </c>
      <c r="C54" s="8" t="s">
        <v>12</v>
      </c>
      <c r="D54" s="10">
        <f>D56+D57</f>
        <v>696</v>
      </c>
      <c r="E54" s="22"/>
      <c r="G54" s="19">
        <v>692</v>
      </c>
      <c r="H54" s="19">
        <f>H56+H57</f>
        <v>692</v>
      </c>
      <c r="I54" s="12" t="s">
        <v>12</v>
      </c>
      <c r="J54" s="19">
        <v>677</v>
      </c>
      <c r="K54" s="19">
        <v>712</v>
      </c>
    </row>
    <row r="55" spans="1:13" ht="18.75" hidden="1" x14ac:dyDescent="0.25">
      <c r="A55" s="23"/>
      <c r="B55" s="9" t="s">
        <v>15</v>
      </c>
      <c r="C55" s="25"/>
      <c r="D55" s="22"/>
      <c r="G55" s="19"/>
      <c r="H55" s="19"/>
      <c r="I55" s="18"/>
      <c r="J55" s="19"/>
      <c r="K55" s="19"/>
    </row>
    <row r="56" spans="1:13" ht="18.75" hidden="1" x14ac:dyDescent="0.25">
      <c r="A56" s="23"/>
      <c r="B56" s="9" t="s">
        <v>58</v>
      </c>
      <c r="C56" s="25"/>
      <c r="D56" s="22">
        <v>484</v>
      </c>
      <c r="G56" s="19">
        <v>483</v>
      </c>
      <c r="H56" s="19">
        <v>480</v>
      </c>
      <c r="I56" s="18"/>
      <c r="J56" s="19"/>
      <c r="K56" s="19">
        <v>497</v>
      </c>
    </row>
    <row r="57" spans="1:13" ht="112.5" hidden="1" x14ac:dyDescent="0.25">
      <c r="A57" s="23"/>
      <c r="B57" s="9" t="s">
        <v>59</v>
      </c>
      <c r="C57" s="25"/>
      <c r="D57" s="22">
        <v>212</v>
      </c>
      <c r="G57" s="19">
        <v>209</v>
      </c>
      <c r="H57" s="19">
        <v>212</v>
      </c>
      <c r="I57" s="18"/>
      <c r="J57" s="19"/>
      <c r="K57" s="19">
        <v>215</v>
      </c>
    </row>
    <row r="58" spans="1:13" ht="19.5" customHeight="1" x14ac:dyDescent="0.25">
      <c r="A58" s="23" t="s">
        <v>60</v>
      </c>
      <c r="B58" s="9" t="s">
        <v>61</v>
      </c>
      <c r="C58" s="8" t="s">
        <v>12</v>
      </c>
      <c r="D58" s="10">
        <f>D60+D61</f>
        <v>1124</v>
      </c>
      <c r="E58" s="22"/>
      <c r="G58" s="19">
        <v>52</v>
      </c>
      <c r="H58" s="19">
        <f>H60</f>
        <v>56</v>
      </c>
      <c r="I58" s="12" t="s">
        <v>12</v>
      </c>
      <c r="J58" s="19">
        <v>45</v>
      </c>
      <c r="K58" s="19">
        <v>1126</v>
      </c>
    </row>
    <row r="59" spans="1:13" ht="19.5" hidden="1" customHeight="1" x14ac:dyDescent="0.25">
      <c r="A59" s="25"/>
      <c r="B59" s="9" t="s">
        <v>15</v>
      </c>
      <c r="C59" s="25"/>
      <c r="D59" s="22"/>
      <c r="E59" s="28"/>
      <c r="G59" s="10"/>
      <c r="H59" s="10"/>
      <c r="I59" s="18"/>
      <c r="J59" s="10"/>
      <c r="K59" s="10"/>
    </row>
    <row r="60" spans="1:13" ht="19.5" hidden="1" customHeight="1" x14ac:dyDescent="0.25">
      <c r="A60" s="25"/>
      <c r="B60" s="9" t="s">
        <v>62</v>
      </c>
      <c r="C60" s="25"/>
      <c r="D60" s="22">
        <v>57</v>
      </c>
      <c r="E60" s="28"/>
      <c r="G60" s="10">
        <v>52</v>
      </c>
      <c r="H60" s="10">
        <v>56</v>
      </c>
      <c r="I60" s="18"/>
      <c r="J60" s="10">
        <v>48</v>
      </c>
      <c r="K60" s="19">
        <v>64</v>
      </c>
    </row>
    <row r="61" spans="1:13" ht="19.5" hidden="1" customHeight="1" x14ac:dyDescent="0.25">
      <c r="A61" s="25"/>
      <c r="B61" s="9" t="s">
        <v>63</v>
      </c>
      <c r="C61" s="25"/>
      <c r="D61" s="22">
        <v>1067</v>
      </c>
      <c r="E61" s="28"/>
      <c r="G61" s="10"/>
      <c r="H61" s="10"/>
      <c r="I61" s="18"/>
      <c r="J61" s="10"/>
      <c r="K61" s="19">
        <v>1062</v>
      </c>
    </row>
    <row r="62" spans="1:13" s="34" customFormat="1" ht="55.5" customHeight="1" x14ac:dyDescent="0.25">
      <c r="A62" s="29" t="s">
        <v>64</v>
      </c>
      <c r="B62" s="30" t="s">
        <v>65</v>
      </c>
      <c r="C62" s="29" t="s">
        <v>2</v>
      </c>
      <c r="D62" s="19">
        <f>D63+D75+D79+D94+D100+D106+D110</f>
        <v>12310399</v>
      </c>
      <c r="E62" s="31">
        <v>12310399</v>
      </c>
      <c r="F62" s="10"/>
      <c r="G62" s="10"/>
      <c r="H62" s="10"/>
      <c r="I62" s="12"/>
      <c r="J62" s="10"/>
      <c r="K62" s="10">
        <v>11236707</v>
      </c>
      <c r="L62" s="32"/>
      <c r="M62" s="33"/>
    </row>
    <row r="63" spans="1:13" s="34" customFormat="1" ht="21.75" customHeight="1" x14ac:dyDescent="0.25">
      <c r="A63" s="35" t="s">
        <v>66</v>
      </c>
      <c r="B63" s="30" t="s">
        <v>14</v>
      </c>
      <c r="C63" s="29" t="s">
        <v>2</v>
      </c>
      <c r="D63" s="19">
        <f>D65+D66+D68</f>
        <v>1462173</v>
      </c>
      <c r="E63" s="36"/>
      <c r="F63"/>
      <c r="G63" s="10"/>
      <c r="H63" s="10"/>
      <c r="I63" s="12"/>
      <c r="J63" s="10"/>
      <c r="K63" s="10">
        <v>1398288</v>
      </c>
      <c r="L63" s="32"/>
    </row>
    <row r="64" spans="1:13" ht="18.75" x14ac:dyDescent="0.3">
      <c r="A64" s="55"/>
      <c r="B64" s="9" t="s">
        <v>15</v>
      </c>
      <c r="C64" s="8"/>
      <c r="D64" s="37"/>
      <c r="E64" s="36"/>
      <c r="G64" s="38"/>
      <c r="H64" s="38"/>
      <c r="I64" s="12"/>
      <c r="J64" s="38"/>
      <c r="K64" s="38"/>
    </row>
    <row r="65" spans="1:13" ht="36.75" customHeight="1" x14ac:dyDescent="0.25">
      <c r="A65" s="55"/>
      <c r="B65" s="9" t="s">
        <v>16</v>
      </c>
      <c r="C65" s="8" t="s">
        <v>2</v>
      </c>
      <c r="D65" s="19">
        <v>1145869</v>
      </c>
      <c r="E65" s="31"/>
      <c r="G65" s="19"/>
      <c r="H65" s="19"/>
      <c r="I65" s="12"/>
      <c r="J65" s="19"/>
      <c r="K65" s="19">
        <v>1102073</v>
      </c>
    </row>
    <row r="66" spans="1:13" ht="37.5" hidden="1" x14ac:dyDescent="0.25">
      <c r="A66" s="55"/>
      <c r="B66" s="9" t="s">
        <v>17</v>
      </c>
      <c r="C66" s="8" t="s">
        <v>2</v>
      </c>
      <c r="D66" s="19">
        <f>136171+D67</f>
        <v>145135</v>
      </c>
      <c r="E66" s="36"/>
      <c r="G66" s="10"/>
      <c r="H66" s="10"/>
      <c r="I66" s="12"/>
      <c r="J66" s="10"/>
      <c r="K66" s="10">
        <v>136201</v>
      </c>
    </row>
    <row r="67" spans="1:13" ht="37.5" hidden="1" x14ac:dyDescent="0.25">
      <c r="A67" s="21"/>
      <c r="B67" s="14" t="s">
        <v>67</v>
      </c>
      <c r="C67" s="15" t="s">
        <v>2</v>
      </c>
      <c r="D67" s="39">
        <v>8964</v>
      </c>
      <c r="E67" s="36"/>
      <c r="G67" s="40"/>
      <c r="H67" s="40"/>
      <c r="I67" s="12"/>
      <c r="J67" s="40"/>
      <c r="K67" s="40">
        <v>8634</v>
      </c>
    </row>
    <row r="68" spans="1:13" ht="37.5" hidden="1" x14ac:dyDescent="0.25">
      <c r="A68" s="21">
        <v>2</v>
      </c>
      <c r="B68" s="14" t="s">
        <v>19</v>
      </c>
      <c r="C68" s="15" t="s">
        <v>2</v>
      </c>
      <c r="D68" s="19">
        <f>D70+D71+D72+D73+D74</f>
        <v>171169</v>
      </c>
      <c r="E68" s="41">
        <v>171169</v>
      </c>
      <c r="G68" s="10"/>
      <c r="H68" s="10"/>
      <c r="I68" s="12"/>
      <c r="J68" s="10"/>
      <c r="K68" s="10">
        <v>160014</v>
      </c>
    </row>
    <row r="69" spans="1:13" s="34" customFormat="1" ht="37.5" hidden="1" x14ac:dyDescent="0.25">
      <c r="A69" s="56"/>
      <c r="B69" s="14" t="s">
        <v>15</v>
      </c>
      <c r="C69" s="15" t="s">
        <v>2</v>
      </c>
      <c r="D69" s="19"/>
      <c r="E69" s="41"/>
      <c r="F69"/>
      <c r="G69" s="10"/>
      <c r="H69" s="10"/>
      <c r="I69" s="12"/>
      <c r="J69" s="10"/>
      <c r="K69" s="10"/>
      <c r="L69" s="32"/>
    </row>
    <row r="70" spans="1:13" ht="37.5" hidden="1" x14ac:dyDescent="0.25">
      <c r="A70" s="56"/>
      <c r="B70" s="14" t="s">
        <v>20</v>
      </c>
      <c r="C70" s="15" t="s">
        <v>2</v>
      </c>
      <c r="D70" s="19">
        <v>9146</v>
      </c>
      <c r="E70" s="41"/>
      <c r="G70" s="10"/>
      <c r="H70" s="10"/>
      <c r="I70" s="12"/>
      <c r="J70" s="10"/>
      <c r="K70" s="19">
        <v>8873</v>
      </c>
      <c r="M70" s="11"/>
    </row>
    <row r="71" spans="1:13" ht="37.5" hidden="1" x14ac:dyDescent="0.25">
      <c r="A71" s="56"/>
      <c r="B71" s="14" t="s">
        <v>21</v>
      </c>
      <c r="C71" s="15" t="s">
        <v>2</v>
      </c>
      <c r="D71" s="19">
        <v>54280</v>
      </c>
      <c r="E71" s="41"/>
      <c r="G71" s="10"/>
      <c r="H71" s="10"/>
      <c r="I71" s="12"/>
      <c r="J71" s="10"/>
      <c r="K71" s="19">
        <v>52276</v>
      </c>
    </row>
    <row r="72" spans="1:13" ht="37.5" hidden="1" x14ac:dyDescent="0.25">
      <c r="A72" s="56"/>
      <c r="B72" s="14" t="s">
        <v>22</v>
      </c>
      <c r="C72" s="15" t="s">
        <v>2</v>
      </c>
      <c r="D72" s="19">
        <v>13805</v>
      </c>
      <c r="E72" s="41"/>
      <c r="G72" s="10"/>
      <c r="H72" s="10"/>
      <c r="I72" s="12"/>
      <c r="J72" s="10"/>
      <c r="K72" s="19">
        <v>12849</v>
      </c>
    </row>
    <row r="73" spans="1:13" ht="37.5" hidden="1" x14ac:dyDescent="0.25">
      <c r="A73" s="56"/>
      <c r="B73" s="14" t="s">
        <v>23</v>
      </c>
      <c r="C73" s="15" t="s">
        <v>2</v>
      </c>
      <c r="D73" s="19">
        <v>88339</v>
      </c>
      <c r="E73" s="41"/>
      <c r="G73" s="10"/>
      <c r="H73" s="10"/>
      <c r="I73" s="12"/>
      <c r="J73" s="10"/>
      <c r="K73" s="19">
        <v>80186</v>
      </c>
    </row>
    <row r="74" spans="1:13" ht="29.25" hidden="1" customHeight="1" x14ac:dyDescent="0.25">
      <c r="A74" s="56"/>
      <c r="B74" s="14" t="s">
        <v>24</v>
      </c>
      <c r="C74" s="15" t="s">
        <v>2</v>
      </c>
      <c r="D74" s="19">
        <v>5599</v>
      </c>
      <c r="E74" s="41"/>
      <c r="G74" s="10"/>
      <c r="H74" s="10"/>
      <c r="I74" s="12"/>
      <c r="J74" s="10"/>
      <c r="K74" s="19">
        <v>5830</v>
      </c>
    </row>
    <row r="75" spans="1:13" ht="73.5" customHeight="1" x14ac:dyDescent="0.25">
      <c r="A75" s="23" t="s">
        <v>68</v>
      </c>
      <c r="B75" s="14" t="s">
        <v>26</v>
      </c>
      <c r="C75" s="15" t="s">
        <v>2</v>
      </c>
      <c r="D75" s="19">
        <f>D77+D78</f>
        <v>117077</v>
      </c>
      <c r="E75" s="41">
        <v>117077</v>
      </c>
      <c r="G75" s="10"/>
      <c r="H75" s="10"/>
      <c r="I75" s="12"/>
      <c r="J75" s="10"/>
      <c r="K75" s="19">
        <v>112928</v>
      </c>
    </row>
    <row r="76" spans="1:13" ht="37.5" hidden="1" x14ac:dyDescent="0.25">
      <c r="A76" s="54"/>
      <c r="B76" s="14" t="s">
        <v>15</v>
      </c>
      <c r="C76" s="15" t="s">
        <v>2</v>
      </c>
      <c r="D76" s="19"/>
      <c r="E76" s="41"/>
      <c r="G76" s="10"/>
      <c r="H76" s="10"/>
      <c r="I76" s="12"/>
      <c r="J76" s="10"/>
      <c r="K76" s="19"/>
    </row>
    <row r="77" spans="1:13" ht="45.75" hidden="1" customHeight="1" x14ac:dyDescent="0.25">
      <c r="A77" s="54"/>
      <c r="B77" s="14" t="s">
        <v>27</v>
      </c>
      <c r="C77" s="15" t="s">
        <v>2</v>
      </c>
      <c r="D77" s="19">
        <v>104552</v>
      </c>
      <c r="E77" s="41"/>
      <c r="G77" s="10"/>
      <c r="H77" s="10"/>
      <c r="I77" s="12"/>
      <c r="J77" s="10"/>
      <c r="K77" s="19">
        <v>100822</v>
      </c>
    </row>
    <row r="78" spans="1:13" ht="37.5" hidden="1" x14ac:dyDescent="0.25">
      <c r="A78" s="54"/>
      <c r="B78" s="14" t="s">
        <v>28</v>
      </c>
      <c r="C78" s="15" t="s">
        <v>2</v>
      </c>
      <c r="D78" s="19">
        <v>12525</v>
      </c>
      <c r="E78" s="41"/>
      <c r="G78" s="10"/>
      <c r="H78" s="10"/>
      <c r="I78" s="12"/>
      <c r="J78" s="10"/>
      <c r="K78" s="19">
        <v>12106</v>
      </c>
    </row>
    <row r="79" spans="1:13" ht="21.75" customHeight="1" x14ac:dyDescent="0.25">
      <c r="A79" s="23" t="s">
        <v>69</v>
      </c>
      <c r="B79" s="14" t="s">
        <v>30</v>
      </c>
      <c r="C79" s="15" t="s">
        <v>2</v>
      </c>
      <c r="D79" s="19">
        <f>D82+D83+D84+D85+D86+D87+D88+D89+D90+D91+D92+D81+D93</f>
        <v>875299</v>
      </c>
      <c r="E79" s="41">
        <v>875299</v>
      </c>
      <c r="G79" s="10"/>
      <c r="H79" s="10"/>
      <c r="I79" s="12"/>
      <c r="J79" s="10"/>
      <c r="K79" s="19">
        <v>734660</v>
      </c>
    </row>
    <row r="80" spans="1:13" ht="18.75" hidden="1" x14ac:dyDescent="0.25">
      <c r="A80" s="54"/>
      <c r="B80" s="14" t="s">
        <v>15</v>
      </c>
      <c r="C80" s="15"/>
      <c r="D80" s="19"/>
      <c r="E80" s="41"/>
      <c r="G80" s="10"/>
      <c r="H80" s="10"/>
      <c r="I80" s="12"/>
      <c r="J80" s="10"/>
      <c r="K80" s="19"/>
    </row>
    <row r="81" spans="1:13" ht="37.5" hidden="1" x14ac:dyDescent="0.25">
      <c r="A81" s="54"/>
      <c r="B81" s="14" t="s">
        <v>31</v>
      </c>
      <c r="C81" s="15" t="s">
        <v>2</v>
      </c>
      <c r="D81" s="19">
        <v>59276</v>
      </c>
      <c r="E81" s="41"/>
      <c r="G81" s="10"/>
      <c r="H81" s="10"/>
      <c r="I81" s="12"/>
      <c r="J81" s="10"/>
      <c r="K81" s="19">
        <v>45246</v>
      </c>
    </row>
    <row r="82" spans="1:13" s="2" customFormat="1" ht="56.25" hidden="1" x14ac:dyDescent="0.25">
      <c r="A82" s="54"/>
      <c r="B82" s="14" t="s">
        <v>32</v>
      </c>
      <c r="C82" s="15" t="s">
        <v>2</v>
      </c>
      <c r="D82" s="19">
        <v>34951</v>
      </c>
      <c r="E82" s="41">
        <v>34951</v>
      </c>
      <c r="F82"/>
      <c r="G82" s="10"/>
      <c r="H82" s="10"/>
      <c r="I82" s="12"/>
      <c r="J82" s="10"/>
      <c r="K82" s="19">
        <v>33560</v>
      </c>
      <c r="M82"/>
    </row>
    <row r="83" spans="1:13" s="2" customFormat="1" ht="37.5" hidden="1" x14ac:dyDescent="0.25">
      <c r="A83" s="54"/>
      <c r="B83" s="14" t="s">
        <v>35</v>
      </c>
      <c r="C83" s="15" t="s">
        <v>2</v>
      </c>
      <c r="D83" s="19">
        <v>15400</v>
      </c>
      <c r="E83" s="41"/>
      <c r="F83"/>
      <c r="G83" s="10"/>
      <c r="H83" s="10"/>
      <c r="I83" s="12"/>
      <c r="J83" s="10"/>
      <c r="K83" s="19">
        <v>14241</v>
      </c>
      <c r="M83"/>
    </row>
    <row r="84" spans="1:13" s="2" customFormat="1" ht="37.5" hidden="1" x14ac:dyDescent="0.25">
      <c r="A84" s="54"/>
      <c r="B84" s="14" t="s">
        <v>33</v>
      </c>
      <c r="C84" s="15" t="s">
        <v>2</v>
      </c>
      <c r="D84" s="19">
        <v>29150</v>
      </c>
      <c r="E84" s="41"/>
      <c r="F84"/>
      <c r="G84" s="10"/>
      <c r="H84" s="10"/>
      <c r="I84" s="12"/>
      <c r="J84" s="10"/>
      <c r="K84" s="19">
        <v>23483</v>
      </c>
      <c r="M84"/>
    </row>
    <row r="85" spans="1:13" s="2" customFormat="1" ht="37.5" hidden="1" x14ac:dyDescent="0.25">
      <c r="A85" s="54"/>
      <c r="B85" s="14" t="s">
        <v>34</v>
      </c>
      <c r="C85" s="15" t="s">
        <v>2</v>
      </c>
      <c r="D85" s="19">
        <v>17982</v>
      </c>
      <c r="E85" s="41"/>
      <c r="F85"/>
      <c r="G85" s="10"/>
      <c r="H85" s="10"/>
      <c r="I85" s="12"/>
      <c r="J85" s="10"/>
      <c r="K85" s="19">
        <v>16539</v>
      </c>
      <c r="M85"/>
    </row>
    <row r="86" spans="1:13" s="2" customFormat="1" ht="37.5" hidden="1" x14ac:dyDescent="0.25">
      <c r="A86" s="24"/>
      <c r="B86" s="14" t="s">
        <v>36</v>
      </c>
      <c r="C86" s="15" t="s">
        <v>2</v>
      </c>
      <c r="D86" s="19">
        <v>73368</v>
      </c>
      <c r="E86" s="41"/>
      <c r="F86"/>
      <c r="G86" s="10"/>
      <c r="H86" s="10"/>
      <c r="I86" s="12"/>
      <c r="J86" s="10"/>
      <c r="K86" s="19">
        <v>65257</v>
      </c>
      <c r="M86"/>
    </row>
    <row r="87" spans="1:13" s="2" customFormat="1" ht="37.5" hidden="1" x14ac:dyDescent="0.25">
      <c r="A87" s="24"/>
      <c r="B87" s="14" t="s">
        <v>37</v>
      </c>
      <c r="C87" s="15" t="s">
        <v>2</v>
      </c>
      <c r="D87" s="19">
        <v>156817</v>
      </c>
      <c r="E87" s="41"/>
      <c r="F87"/>
      <c r="G87" s="10"/>
      <c r="H87" s="10"/>
      <c r="I87" s="12"/>
      <c r="J87" s="10"/>
      <c r="K87" s="19">
        <v>120782</v>
      </c>
      <c r="M87"/>
    </row>
    <row r="88" spans="1:13" s="2" customFormat="1" ht="37.5" hidden="1" x14ac:dyDescent="0.25">
      <c r="A88" s="24"/>
      <c r="B88" s="14" t="s">
        <v>38</v>
      </c>
      <c r="C88" s="15" t="s">
        <v>2</v>
      </c>
      <c r="D88" s="19">
        <v>113910</v>
      </c>
      <c r="E88" s="41"/>
      <c r="F88"/>
      <c r="G88" s="10"/>
      <c r="H88" s="10"/>
      <c r="I88" s="12"/>
      <c r="J88" s="10"/>
      <c r="K88" s="19">
        <v>96297</v>
      </c>
      <c r="M88"/>
    </row>
    <row r="89" spans="1:13" s="2" customFormat="1" ht="37.5" hidden="1" x14ac:dyDescent="0.25">
      <c r="A89" s="24"/>
      <c r="B89" s="14" t="s">
        <v>39</v>
      </c>
      <c r="C89" s="15" t="s">
        <v>2</v>
      </c>
      <c r="D89" s="19">
        <v>121385</v>
      </c>
      <c r="E89" s="41"/>
      <c r="F89"/>
      <c r="G89" s="10"/>
      <c r="H89" s="10"/>
      <c r="I89" s="12"/>
      <c r="J89" s="10"/>
      <c r="K89" s="19">
        <v>106127</v>
      </c>
      <c r="M89"/>
    </row>
    <row r="90" spans="1:13" s="2" customFormat="1" ht="37.5" hidden="1" x14ac:dyDescent="0.25">
      <c r="A90" s="24"/>
      <c r="B90" s="14" t="s">
        <v>40</v>
      </c>
      <c r="C90" s="15" t="s">
        <v>2</v>
      </c>
      <c r="D90" s="19">
        <v>115999</v>
      </c>
      <c r="E90" s="41"/>
      <c r="F90"/>
      <c r="G90" s="10"/>
      <c r="H90" s="10"/>
      <c r="I90" s="12"/>
      <c r="J90" s="10"/>
      <c r="K90" s="19">
        <v>99583</v>
      </c>
      <c r="M90"/>
    </row>
    <row r="91" spans="1:13" s="2" customFormat="1" ht="37.5" hidden="1" x14ac:dyDescent="0.25">
      <c r="A91" s="24"/>
      <c r="B91" s="14" t="s">
        <v>41</v>
      </c>
      <c r="C91" s="15" t="s">
        <v>2</v>
      </c>
      <c r="D91" s="19">
        <v>122574</v>
      </c>
      <c r="E91" s="41"/>
      <c r="F91"/>
      <c r="G91" s="10"/>
      <c r="H91" s="10"/>
      <c r="I91" s="12"/>
      <c r="J91" s="10"/>
      <c r="K91" s="19">
        <v>108270</v>
      </c>
      <c r="M91"/>
    </row>
    <row r="92" spans="1:13" s="2" customFormat="1" ht="38.25" hidden="1" customHeight="1" x14ac:dyDescent="0.25">
      <c r="A92" s="24"/>
      <c r="B92" s="14" t="s">
        <v>42</v>
      </c>
      <c r="C92" s="15" t="s">
        <v>2</v>
      </c>
      <c r="D92" s="19">
        <v>7462</v>
      </c>
      <c r="E92" s="41"/>
      <c r="F92"/>
      <c r="G92" s="10"/>
      <c r="H92" s="10"/>
      <c r="I92" s="12"/>
      <c r="J92" s="10"/>
      <c r="K92" s="19">
        <v>5275</v>
      </c>
      <c r="M92"/>
    </row>
    <row r="93" spans="1:13" s="2" customFormat="1" ht="38.25" hidden="1" customHeight="1" x14ac:dyDescent="0.25">
      <c r="A93" s="24"/>
      <c r="B93" s="26" t="s">
        <v>43</v>
      </c>
      <c r="C93" s="15" t="s">
        <v>2</v>
      </c>
      <c r="D93" s="19">
        <v>7025</v>
      </c>
      <c r="E93" s="41"/>
      <c r="F93"/>
      <c r="G93" s="10"/>
      <c r="H93" s="10"/>
      <c r="I93" s="12"/>
      <c r="J93" s="10"/>
      <c r="K93" s="19"/>
      <c r="M93"/>
    </row>
    <row r="94" spans="1:13" s="2" customFormat="1" ht="22.5" customHeight="1" x14ac:dyDescent="0.25">
      <c r="A94" s="23" t="s">
        <v>70</v>
      </c>
      <c r="B94" s="14" t="s">
        <v>45</v>
      </c>
      <c r="C94" s="15" t="s">
        <v>2</v>
      </c>
      <c r="D94" s="19">
        <f>D97+D98+D99+D96</f>
        <v>126907</v>
      </c>
      <c r="E94" s="41">
        <v>126908</v>
      </c>
      <c r="F94"/>
      <c r="G94" s="10"/>
      <c r="H94" s="10"/>
      <c r="I94" s="12"/>
      <c r="J94" s="10"/>
      <c r="K94" s="19">
        <v>120131</v>
      </c>
      <c r="M94"/>
    </row>
    <row r="95" spans="1:13" s="2" customFormat="1" ht="18.75" hidden="1" x14ac:dyDescent="0.25">
      <c r="A95" s="27"/>
      <c r="B95" s="14" t="s">
        <v>15</v>
      </c>
      <c r="C95" s="15"/>
      <c r="D95" s="19"/>
      <c r="E95" s="41"/>
      <c r="F95"/>
      <c r="G95" s="10"/>
      <c r="H95" s="10"/>
      <c r="I95" s="12"/>
      <c r="J95" s="10"/>
      <c r="K95" s="19"/>
      <c r="M95"/>
    </row>
    <row r="96" spans="1:13" s="2" customFormat="1" ht="37.5" hidden="1" x14ac:dyDescent="0.25">
      <c r="A96" s="51"/>
      <c r="B96" s="14" t="s">
        <v>46</v>
      </c>
      <c r="C96" s="15" t="s">
        <v>2</v>
      </c>
      <c r="D96" s="19">
        <v>25160</v>
      </c>
      <c r="E96" s="41"/>
      <c r="F96"/>
      <c r="G96" s="10"/>
      <c r="H96" s="10"/>
      <c r="I96" s="12"/>
      <c r="J96" s="10"/>
      <c r="K96" s="19">
        <v>25034</v>
      </c>
      <c r="M96"/>
    </row>
    <row r="97" spans="1:13" s="2" customFormat="1" ht="37.5" hidden="1" x14ac:dyDescent="0.25">
      <c r="A97" s="52"/>
      <c r="B97" s="14" t="s">
        <v>47</v>
      </c>
      <c r="C97" s="15" t="s">
        <v>2</v>
      </c>
      <c r="D97" s="19">
        <v>36896</v>
      </c>
      <c r="E97" s="41"/>
      <c r="F97"/>
      <c r="G97" s="10"/>
      <c r="H97" s="10"/>
      <c r="I97" s="12"/>
      <c r="J97" s="10"/>
      <c r="K97" s="19">
        <v>32995</v>
      </c>
      <c r="M97"/>
    </row>
    <row r="98" spans="1:13" s="2" customFormat="1" ht="37.5" hidden="1" x14ac:dyDescent="0.25">
      <c r="A98" s="52"/>
      <c r="B98" s="14" t="s">
        <v>48</v>
      </c>
      <c r="C98" s="15" t="s">
        <v>2</v>
      </c>
      <c r="D98" s="19">
        <v>49771</v>
      </c>
      <c r="E98" s="41"/>
      <c r="F98"/>
      <c r="G98" s="10"/>
      <c r="H98" s="10"/>
      <c r="I98" s="12"/>
      <c r="J98" s="10"/>
      <c r="K98" s="19">
        <v>47826</v>
      </c>
      <c r="M98"/>
    </row>
    <row r="99" spans="1:13" s="2" customFormat="1" ht="37.5" hidden="1" x14ac:dyDescent="0.25">
      <c r="A99" s="53"/>
      <c r="B99" s="14" t="s">
        <v>71</v>
      </c>
      <c r="C99" s="15" t="s">
        <v>2</v>
      </c>
      <c r="D99" s="19">
        <v>15080</v>
      </c>
      <c r="E99" s="41"/>
      <c r="F99"/>
      <c r="G99" s="10"/>
      <c r="H99" s="10"/>
      <c r="I99" s="12"/>
      <c r="J99" s="10"/>
      <c r="K99" s="19">
        <v>14276</v>
      </c>
      <c r="M99"/>
    </row>
    <row r="100" spans="1:13" s="2" customFormat="1" ht="21" customHeight="1" x14ac:dyDescent="0.25">
      <c r="A100" s="23" t="s">
        <v>72</v>
      </c>
      <c r="B100" s="14" t="s">
        <v>51</v>
      </c>
      <c r="C100" s="15" t="s">
        <v>2</v>
      </c>
      <c r="D100" s="19">
        <f>D103+D104+D105+D102</f>
        <v>8982071</v>
      </c>
      <c r="E100" s="41">
        <v>8982071</v>
      </c>
      <c r="F100"/>
      <c r="G100" s="10"/>
      <c r="H100" s="10"/>
      <c r="I100" s="12"/>
      <c r="J100" s="10"/>
      <c r="K100" s="19">
        <v>8342059</v>
      </c>
      <c r="M100"/>
    </row>
    <row r="101" spans="1:13" s="2" customFormat="1" ht="37.5" hidden="1" x14ac:dyDescent="0.25">
      <c r="A101" s="23"/>
      <c r="B101" s="14" t="s">
        <v>15</v>
      </c>
      <c r="C101" s="15" t="s">
        <v>2</v>
      </c>
      <c r="D101" s="19"/>
      <c r="E101" s="41"/>
      <c r="F101"/>
      <c r="G101" s="10"/>
      <c r="H101" s="10"/>
      <c r="I101" s="12"/>
      <c r="J101" s="10"/>
      <c r="K101" s="19"/>
      <c r="M101"/>
    </row>
    <row r="102" spans="1:13" s="2" customFormat="1" ht="75" hidden="1" x14ac:dyDescent="0.25">
      <c r="A102" s="23"/>
      <c r="B102" s="26" t="s">
        <v>73</v>
      </c>
      <c r="C102" s="15" t="s">
        <v>2</v>
      </c>
      <c r="D102" s="19">
        <v>162</v>
      </c>
      <c r="E102" s="41"/>
      <c r="F102"/>
      <c r="G102" s="10"/>
      <c r="H102" s="10"/>
      <c r="I102" s="12"/>
      <c r="J102" s="10"/>
      <c r="K102" s="19">
        <v>119</v>
      </c>
      <c r="M102"/>
    </row>
    <row r="103" spans="1:13" s="2" customFormat="1" ht="37.5" hidden="1" x14ac:dyDescent="0.25">
      <c r="A103" s="23"/>
      <c r="B103" s="14" t="s">
        <v>74</v>
      </c>
      <c r="C103" s="15" t="s">
        <v>2</v>
      </c>
      <c r="D103" s="19">
        <v>8432235</v>
      </c>
      <c r="E103" s="41"/>
      <c r="F103"/>
      <c r="G103" s="10"/>
      <c r="H103" s="10"/>
      <c r="I103" s="12"/>
      <c r="J103" s="10"/>
      <c r="K103" s="19">
        <v>7640185</v>
      </c>
      <c r="M103"/>
    </row>
    <row r="104" spans="1:13" s="2" customFormat="1" ht="37.5" hidden="1" x14ac:dyDescent="0.25">
      <c r="A104" s="23"/>
      <c r="B104" s="14" t="s">
        <v>75</v>
      </c>
      <c r="C104" s="15" t="s">
        <v>2</v>
      </c>
      <c r="D104" s="19">
        <v>549674</v>
      </c>
      <c r="E104" s="41"/>
      <c r="F104"/>
      <c r="G104" s="10"/>
      <c r="H104" s="10"/>
      <c r="I104" s="12"/>
      <c r="J104" s="10"/>
      <c r="K104" s="19">
        <v>523864</v>
      </c>
      <c r="M104"/>
    </row>
    <row r="105" spans="1:13" s="2" customFormat="1" ht="37.5" hidden="1" x14ac:dyDescent="0.25">
      <c r="A105" s="23"/>
      <c r="B105" s="14" t="s">
        <v>76</v>
      </c>
      <c r="C105" s="15" t="s">
        <v>2</v>
      </c>
      <c r="D105" s="19"/>
      <c r="E105" s="41"/>
      <c r="F105"/>
      <c r="G105" s="10"/>
      <c r="H105" s="10"/>
      <c r="I105" s="12"/>
      <c r="J105" s="10"/>
      <c r="K105" s="19">
        <v>177891</v>
      </c>
      <c r="M105"/>
    </row>
    <row r="106" spans="1:13" s="2" customFormat="1" ht="20.25" customHeight="1" x14ac:dyDescent="0.25">
      <c r="A106" s="23" t="s">
        <v>77</v>
      </c>
      <c r="B106" s="14" t="s">
        <v>57</v>
      </c>
      <c r="C106" s="15" t="s">
        <v>2</v>
      </c>
      <c r="D106" s="19">
        <f>D108+D109</f>
        <v>281696</v>
      </c>
      <c r="E106" s="41">
        <v>281696</v>
      </c>
      <c r="F106"/>
      <c r="G106" s="10"/>
      <c r="H106" s="10"/>
      <c r="I106" s="12"/>
      <c r="J106" s="10"/>
      <c r="K106" s="19">
        <v>266339</v>
      </c>
      <c r="M106"/>
    </row>
    <row r="107" spans="1:13" s="2" customFormat="1" ht="37.5" hidden="1" x14ac:dyDescent="0.25">
      <c r="A107" s="23"/>
      <c r="B107" s="14" t="s">
        <v>15</v>
      </c>
      <c r="C107" s="15" t="s">
        <v>2</v>
      </c>
      <c r="D107" s="19"/>
      <c r="E107" s="41"/>
      <c r="F107"/>
      <c r="G107" s="10"/>
      <c r="H107" s="10"/>
      <c r="I107" s="12"/>
      <c r="J107" s="10"/>
      <c r="K107" s="19"/>
      <c r="M107"/>
    </row>
    <row r="108" spans="1:13" s="2" customFormat="1" ht="37.5" hidden="1" x14ac:dyDescent="0.25">
      <c r="A108" s="23"/>
      <c r="B108" s="14" t="s">
        <v>58</v>
      </c>
      <c r="C108" s="15" t="s">
        <v>2</v>
      </c>
      <c r="D108" s="19">
        <f>89265+117068+14477</f>
        <v>220810</v>
      </c>
      <c r="E108" s="41"/>
      <c r="F108"/>
      <c r="G108" s="10"/>
      <c r="H108" s="10"/>
      <c r="I108" s="12"/>
      <c r="J108" s="10"/>
      <c r="K108" s="19">
        <v>208799</v>
      </c>
      <c r="M108"/>
    </row>
    <row r="109" spans="1:13" s="2" customFormat="1" ht="37.5" hidden="1" x14ac:dyDescent="0.25">
      <c r="A109" s="23"/>
      <c r="B109" s="14" t="s">
        <v>78</v>
      </c>
      <c r="C109" s="15" t="s">
        <v>2</v>
      </c>
      <c r="D109" s="19">
        <v>60886</v>
      </c>
      <c r="E109" s="41"/>
      <c r="F109"/>
      <c r="G109" s="10"/>
      <c r="H109" s="10"/>
      <c r="I109" s="12"/>
      <c r="J109" s="10"/>
      <c r="K109" s="19">
        <v>57540</v>
      </c>
      <c r="M109"/>
    </row>
    <row r="110" spans="1:13" s="2" customFormat="1" ht="21" customHeight="1" x14ac:dyDescent="0.25">
      <c r="A110" s="23" t="s">
        <v>79</v>
      </c>
      <c r="B110" s="14" t="s">
        <v>61</v>
      </c>
      <c r="C110" s="15" t="s">
        <v>2</v>
      </c>
      <c r="D110" s="19">
        <f>D112+D113+D114</f>
        <v>465176</v>
      </c>
      <c r="E110" s="41">
        <v>465176</v>
      </c>
      <c r="F110"/>
      <c r="G110" s="10"/>
      <c r="H110" s="10"/>
      <c r="I110" s="12"/>
      <c r="J110" s="10"/>
      <c r="K110" s="19">
        <v>262302</v>
      </c>
      <c r="M110"/>
    </row>
    <row r="111" spans="1:13" s="2" customFormat="1" ht="37.5" hidden="1" x14ac:dyDescent="0.25">
      <c r="A111" s="23"/>
      <c r="B111" s="14" t="s">
        <v>15</v>
      </c>
      <c r="C111" s="15" t="s">
        <v>2</v>
      </c>
      <c r="D111" s="19"/>
      <c r="E111" s="42"/>
      <c r="F111"/>
      <c r="G111" s="1"/>
      <c r="H111"/>
      <c r="I111"/>
      <c r="J111" s="1"/>
      <c r="K111" s="19"/>
      <c r="M111"/>
    </row>
    <row r="112" spans="1:13" s="2" customFormat="1" ht="37.5" hidden="1" x14ac:dyDescent="0.25">
      <c r="A112" s="23"/>
      <c r="B112" s="14" t="s">
        <v>80</v>
      </c>
      <c r="C112" s="15" t="s">
        <v>2</v>
      </c>
      <c r="D112" s="43">
        <v>19582</v>
      </c>
      <c r="E112" s="42"/>
      <c r="F112"/>
      <c r="G112" s="1"/>
      <c r="H112"/>
      <c r="I112"/>
      <c r="J112" s="1"/>
      <c r="K112" s="19">
        <v>19389</v>
      </c>
      <c r="M112"/>
    </row>
    <row r="113" spans="1:13" s="2" customFormat="1" ht="37.5" hidden="1" x14ac:dyDescent="0.25">
      <c r="A113" s="23"/>
      <c r="B113" s="14" t="s">
        <v>81</v>
      </c>
      <c r="C113" s="15" t="s">
        <v>2</v>
      </c>
      <c r="D113" s="43">
        <v>613</v>
      </c>
      <c r="E113" s="42"/>
      <c r="F113"/>
      <c r="G113" s="1"/>
      <c r="H113"/>
      <c r="I113"/>
      <c r="J113" s="1"/>
      <c r="K113" s="19">
        <v>618</v>
      </c>
      <c r="M113"/>
    </row>
    <row r="114" spans="1:13" s="2" customFormat="1" ht="37.5" hidden="1" x14ac:dyDescent="0.25">
      <c r="A114" s="23"/>
      <c r="B114" s="14" t="s">
        <v>82</v>
      </c>
      <c r="C114" s="15" t="s">
        <v>2</v>
      </c>
      <c r="D114" s="43">
        <v>444981</v>
      </c>
      <c r="E114" s="42">
        <f>E68+E75+E79+E94+E100+E106+E110</f>
        <v>11019396</v>
      </c>
      <c r="F114"/>
      <c r="G114" s="10"/>
      <c r="H114" s="10"/>
      <c r="I114" s="12"/>
      <c r="J114" s="10"/>
      <c r="K114" s="19">
        <v>242295</v>
      </c>
      <c r="M114"/>
    </row>
    <row r="115" spans="1:13" ht="80.25" customHeight="1" x14ac:dyDescent="0.25"/>
    <row r="116" spans="1:13" s="48" customFormat="1" ht="78" customHeight="1" x14ac:dyDescent="0.25">
      <c r="A116" s="49" t="s">
        <v>85</v>
      </c>
      <c r="B116" s="49"/>
      <c r="C116" s="50" t="s">
        <v>84</v>
      </c>
      <c r="D116" s="50"/>
      <c r="E116" s="47"/>
    </row>
  </sheetData>
  <mergeCells count="18">
    <mergeCell ref="A24:A26"/>
    <mergeCell ref="A6:D6"/>
    <mergeCell ref="A7:D7"/>
    <mergeCell ref="B3:E3"/>
    <mergeCell ref="B1:E1"/>
    <mergeCell ref="B2:E2"/>
    <mergeCell ref="B4:E4"/>
    <mergeCell ref="A12:A14"/>
    <mergeCell ref="A17:A22"/>
    <mergeCell ref="A116:B116"/>
    <mergeCell ref="C116:D116"/>
    <mergeCell ref="A96:A99"/>
    <mergeCell ref="A28:A32"/>
    <mergeCell ref="A44:A47"/>
    <mergeCell ref="A64:A66"/>
    <mergeCell ref="A69:A74"/>
    <mergeCell ref="A76:A78"/>
    <mergeCell ref="A80:A85"/>
  </mergeCells>
  <printOptions horizontalCentered="1"/>
  <pageMargins left="1.3779527559055118" right="0.39370078740157483" top="0.78740157480314965" bottom="0.78740157480314965" header="0.15748031496062992" footer="0.31496062992125984"/>
  <pageSetup paperSize="9" scale="96" fitToWidth="0" fitToHeight="0" orientation="portrait" r:id="rId1"/>
  <headerFooter differentFirst="1">
    <oddHeader xml:space="preserve">&amp;C&amp;P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01.01.2021</vt:lpstr>
      <vt:lpstr>'01.01.2021'!Заголовки_для_печати</vt:lpstr>
      <vt:lpstr>'01.01.2021'!Область_печати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Труханова  Инна Ивановна</dc:creator>
  <cp:lastModifiedBy>enshulgina</cp:lastModifiedBy>
  <cp:lastPrinted>2021-04-27T14:49:30Z</cp:lastPrinted>
  <dcterms:created xsi:type="dcterms:W3CDTF">2021-03-10T09:17:50Z</dcterms:created>
  <dcterms:modified xsi:type="dcterms:W3CDTF">2021-04-29T12:33:01Z</dcterms:modified>
</cp:coreProperties>
</file>