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30" windowWidth="28710" windowHeight="14130"/>
  </bookViews>
  <sheets>
    <sheet name="Свод " sheetId="6" r:id="rId1"/>
  </sheets>
  <definedNames>
    <definedName name="_xlnm._FilterDatabase" localSheetId="0" hidden="1">'Свод '!$A$18:$H$18</definedName>
    <definedName name="_xlnm.Print_Titles" localSheetId="0">'Свод '!$18:$18</definedName>
    <definedName name="_xlnm.Print_Area" localSheetId="0">'Свод '!$A$1:$G$72</definedName>
  </definedNames>
  <calcPr calcId="145621"/>
</workbook>
</file>

<file path=xl/calcChain.xml><?xml version="1.0" encoding="utf-8"?>
<calcChain xmlns="http://schemas.openxmlformats.org/spreadsheetml/2006/main">
  <c r="D70" i="6" l="1"/>
  <c r="C70" i="6"/>
  <c r="C69" i="6"/>
  <c r="D69" i="6"/>
  <c r="D68" i="6"/>
  <c r="C68" i="6"/>
  <c r="C65" i="6"/>
  <c r="D66" i="6"/>
  <c r="D65" i="6"/>
  <c r="C57" i="6"/>
  <c r="C52" i="6"/>
  <c r="C44" i="6"/>
  <c r="C28" i="6"/>
  <c r="D57" i="6"/>
  <c r="D61" i="6" s="1"/>
  <c r="D52" i="6"/>
  <c r="D44" i="6"/>
  <c r="D34" i="6"/>
  <c r="C34" i="6" s="1"/>
  <c r="D28" i="6"/>
  <c r="D21" i="6"/>
  <c r="C21" i="6" s="1"/>
  <c r="E69" i="6" l="1"/>
  <c r="F69" i="6"/>
  <c r="G69" i="6"/>
  <c r="F70" i="6"/>
  <c r="E66" i="6"/>
  <c r="E70" i="6" s="1"/>
  <c r="F66" i="6"/>
  <c r="G66" i="6"/>
  <c r="G70" i="6" l="1"/>
  <c r="G61" i="6"/>
  <c r="E55" i="6"/>
  <c r="F55" i="6"/>
  <c r="G55" i="6"/>
  <c r="G50" i="6"/>
  <c r="E42" i="6"/>
  <c r="F42" i="6"/>
  <c r="G42" i="6"/>
  <c r="E32" i="6"/>
  <c r="F32" i="6"/>
  <c r="G32" i="6"/>
  <c r="G26" i="6"/>
  <c r="G62" i="6" l="1"/>
  <c r="G71" i="6" s="1"/>
  <c r="E61" i="6"/>
  <c r="F61" i="6"/>
  <c r="E26" i="6" l="1"/>
  <c r="F26" i="6"/>
  <c r="C61" i="6" l="1"/>
  <c r="D55" i="6" l="1"/>
  <c r="C55" i="6"/>
  <c r="E50" i="6" l="1"/>
  <c r="F50" i="6"/>
  <c r="D50" i="6" l="1"/>
  <c r="C50" i="6"/>
  <c r="D32" i="6" l="1"/>
  <c r="C32" i="6"/>
  <c r="D42" i="6"/>
  <c r="E62" i="6"/>
  <c r="E71" i="6" s="1"/>
  <c r="F62" i="6"/>
  <c r="F71" i="6" s="1"/>
  <c r="C26" i="6"/>
  <c r="B18" i="6"/>
  <c r="C18" i="6" s="1"/>
  <c r="D18" i="6" s="1"/>
  <c r="E18" i="6" s="1"/>
  <c r="F18" i="6" s="1"/>
  <c r="D26" i="6" l="1"/>
  <c r="D62" i="6" s="1"/>
  <c r="D71" i="6" s="1"/>
  <c r="C66" i="6" l="1"/>
  <c r="C42" i="6" l="1"/>
  <c r="C62" i="6" l="1"/>
  <c r="C71" i="6" s="1"/>
</calcChain>
</file>

<file path=xl/sharedStrings.xml><?xml version="1.0" encoding="utf-8"?>
<sst xmlns="http://schemas.openxmlformats.org/spreadsheetml/2006/main" count="70" uniqueCount="68">
  <si>
    <t>Благоустройство 0503</t>
  </si>
  <si>
    <t>городского округа город Воронеж</t>
  </si>
  <si>
    <t xml:space="preserve">в рамках муниципальной программы городского округа город Воронеж </t>
  </si>
  <si>
    <t>УТВЕРЖДЕНО</t>
  </si>
  <si>
    <t>распоряжением администрации</t>
  </si>
  <si>
    <t>Итого по Железнодорожному району</t>
  </si>
  <si>
    <t>Железнодорожный район</t>
  </si>
  <si>
    <t>Коминтерновский район</t>
  </si>
  <si>
    <t>Итого по Коминтерновскому району</t>
  </si>
  <si>
    <t xml:space="preserve">ПООБЪЕКТНОЕ РАСПРЕДЕЛЕНИЕ </t>
  </si>
  <si>
    <t>Левобережный район</t>
  </si>
  <si>
    <t>Итого по Левобережному району</t>
  </si>
  <si>
    <t>Ленинский район</t>
  </si>
  <si>
    <t>Итого по Ленинскому району</t>
  </si>
  <si>
    <t>Советский район</t>
  </si>
  <si>
    <t>Итого по Советскому району</t>
  </si>
  <si>
    <t>Центральный район</t>
  </si>
  <si>
    <t>Выполнение работ по благоустройству дворовых территорий</t>
  </si>
  <si>
    <t>Выполнение работ по благоустройству общественных территорий</t>
  </si>
  <si>
    <t>Управление строительной политики</t>
  </si>
  <si>
    <t>Всего по городскому округу город Воронеж</t>
  </si>
  <si>
    <t>«Формирование современной городской среды на территории городского округа город Воронеж на 2018–2024 годы»</t>
  </si>
  <si>
    <t>Общая  стоимость,  руб.</t>
  </si>
  <si>
    <t>№ п/п</t>
  </si>
  <si>
    <t>Наименование объектов, работ и затрат</t>
  </si>
  <si>
    <t>Итого по управлению строительной политики</t>
  </si>
  <si>
    <t>Итого по благоустройству общественных территорий</t>
  </si>
  <si>
    <t>Итого по благоустройству дворовых территорий</t>
  </si>
  <si>
    <t>Итого по Центральному району</t>
  </si>
  <si>
    <t>средства городского округа</t>
  </si>
  <si>
    <t>средства федерального и областного бюджетов</t>
  </si>
  <si>
    <t>Благоустройство проспекта Революции в городе Воронеже</t>
  </si>
  <si>
    <t>Общественная территория у памятника «Детям – жертвам фашистской бомбардировки», ул. Театральная, между д. 32 и д.34</t>
  </si>
  <si>
    <t>ул. 25 Января, д. 28</t>
  </si>
  <si>
    <t>ул. Минская, д. 35</t>
  </si>
  <si>
    <t>ул. Остужева, д. 28</t>
  </si>
  <si>
    <t>ул. Хользунова, д. 109</t>
  </si>
  <si>
    <t>б-р Победы, д. 1</t>
  </si>
  <si>
    <t>ул. Баррикадная, д. 33</t>
  </si>
  <si>
    <t>ул. Димитрова, д. 135</t>
  </si>
  <si>
    <t>ул. Героев Стратосферы, д. 15</t>
  </si>
  <si>
    <t>ул. Циолковского, д. 121</t>
  </si>
  <si>
    <t>ул. Циолковского, д. 121а</t>
  </si>
  <si>
    <t>ул. Матросова, д. 6</t>
  </si>
  <si>
    <t>ул. Плехановская, д. 31</t>
  </si>
  <si>
    <t>ул. Никитинская, д. 44</t>
  </si>
  <si>
    <t>ул. Ворошилова, д. 6</t>
  </si>
  <si>
    <t>ул. Героев Сибиряков, д. 89</t>
  </si>
  <si>
    <t>ул. 232 Стрелковой дивизии, д. 27</t>
  </si>
  <si>
    <t>ул. 232 Стрелковой дивизии, д. 45</t>
  </si>
  <si>
    <t>ул. Сакко и Ванцетти, д. 63</t>
  </si>
  <si>
    <t>ул. Карла Маркса, д. 108/110</t>
  </si>
  <si>
    <t>стоимость работ (включая НДС), руб.</t>
  </si>
  <si>
    <t xml:space="preserve">Руководитель управления жилищно-коммунального хозяйства                                                                                                          Д.В. Соломаха                                                                                                                                                                                                            </t>
  </si>
  <si>
    <t>ул. Владимира Невского, д. 1А</t>
  </si>
  <si>
    <t xml:space="preserve">ассигнований бюджета городского округа город Воронеж на 2022 год на проведение мероприятий </t>
  </si>
  <si>
    <t>пр-кт Ленинский, д. 179, 181</t>
  </si>
  <si>
    <t>ул. Новгородская, д. 129</t>
  </si>
  <si>
    <t>пр-кт Ленинский, д. 28/1</t>
  </si>
  <si>
    <t>пер. Ольховый, д. 7</t>
  </si>
  <si>
    <t>ул. 20-летия Октября, д. 94,               ул. Красноармейская, д. 27,                 ул. Кольцовская, д. 49</t>
  </si>
  <si>
    <t>объем средств софинансирования собственниками помещений МКД дополнительного перечня работ по благоустройству дворовых территорий МКД</t>
  </si>
  <si>
    <t>ул. Лесной массив, д. 2А</t>
  </si>
  <si>
    <t>пр-кт Ленинский, д. 22, корп. 2</t>
  </si>
  <si>
    <t>ул. 20-летия Октября, д. 38А</t>
  </si>
  <si>
    <t>ул. Плехановская, д. 58А</t>
  </si>
  <si>
    <t>ул. Березовая роща, д. 38А</t>
  </si>
  <si>
    <t>от 11.01.2022     № 3-р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</si>
</sst>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"/>
      <family val="2"/>
      <charset val="204"/>
    </font>
    <font>
      <sz val="2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4" fontId="6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" fontId="4" fillId="2" borderId="0" xfId="0" applyNumberFormat="1" applyFont="1" applyFill="1"/>
    <xf numFmtId="0" fontId="9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wrapText="1"/>
    </xf>
    <xf numFmtId="4" fontId="12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wrapText="1"/>
    </xf>
    <xf numFmtId="4" fontId="6" fillId="2" borderId="0" xfId="0" applyNumberFormat="1" applyFont="1" applyFill="1"/>
    <xf numFmtId="1" fontId="6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/>
    </xf>
    <xf numFmtId="4" fontId="4" fillId="2" borderId="0" xfId="0" applyNumberFormat="1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/>
    </xf>
    <xf numFmtId="4" fontId="13" fillId="2" borderId="4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Alignment="1">
      <alignment horizontal="center" vertical="top"/>
    </xf>
    <xf numFmtId="0" fontId="15" fillId="2" borderId="0" xfId="0" applyFont="1" applyFill="1" applyAlignment="1">
      <alignment horizontal="center"/>
    </xf>
    <xf numFmtId="4" fontId="15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vertical="center" wrapText="1"/>
    </xf>
    <xf numFmtId="4" fontId="13" fillId="2" borderId="3" xfId="0" applyNumberFormat="1" applyFont="1" applyFill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view="pageBreakPreview" zoomScale="58" zoomScaleNormal="61" zoomScaleSheetLayoutView="58" workbookViewId="0">
      <selection activeCell="A10" sqref="A10:G10"/>
    </sheetView>
  </sheetViews>
  <sheetFormatPr defaultRowHeight="15.75" x14ac:dyDescent="0.25"/>
  <cols>
    <col min="1" max="1" width="10.7109375" style="4" customWidth="1"/>
    <col min="2" max="2" width="46.85546875" style="16" customWidth="1"/>
    <col min="3" max="3" width="24.7109375" style="2" customWidth="1"/>
    <col min="4" max="4" width="22.5703125" style="2" customWidth="1"/>
    <col min="5" max="5" width="23" style="2" customWidth="1"/>
    <col min="6" max="6" width="21.5703125" style="2" customWidth="1"/>
    <col min="7" max="7" width="44.5703125" style="2" customWidth="1"/>
    <col min="8" max="8" width="16" style="2" customWidth="1"/>
    <col min="9" max="9" width="27.140625" style="2" customWidth="1"/>
    <col min="10" max="16384" width="9.140625" style="2"/>
  </cols>
  <sheetData>
    <row r="1" spans="1:7" ht="23.25" customHeight="1" x14ac:dyDescent="0.25">
      <c r="B1" s="13"/>
      <c r="C1" s="5"/>
      <c r="D1" s="5"/>
      <c r="E1" s="5"/>
      <c r="F1" s="5"/>
      <c r="G1" s="5"/>
    </row>
    <row r="2" spans="1:7" ht="30.75" customHeight="1" x14ac:dyDescent="0.25">
      <c r="B2" s="13"/>
      <c r="C2" s="5"/>
      <c r="D2" s="5"/>
      <c r="E2" s="5"/>
      <c r="F2" s="11" t="s">
        <v>3</v>
      </c>
      <c r="G2" s="11"/>
    </row>
    <row r="3" spans="1:7" ht="33.75" customHeight="1" x14ac:dyDescent="0.25">
      <c r="B3" s="13"/>
      <c r="C3" s="5"/>
      <c r="D3" s="5"/>
      <c r="E3" s="5"/>
      <c r="F3" s="11" t="s">
        <v>4</v>
      </c>
      <c r="G3" s="11"/>
    </row>
    <row r="4" spans="1:7" ht="32.25" customHeight="1" x14ac:dyDescent="0.25">
      <c r="B4" s="13"/>
      <c r="C4" s="5"/>
      <c r="D4" s="5"/>
      <c r="E4" s="5"/>
      <c r="F4" s="11" t="s">
        <v>1</v>
      </c>
      <c r="G4" s="11"/>
    </row>
    <row r="5" spans="1:7" ht="32.25" customHeight="1" x14ac:dyDescent="0.25">
      <c r="B5" s="13"/>
      <c r="C5" s="5"/>
      <c r="D5" s="5"/>
      <c r="E5" s="5"/>
      <c r="F5" s="11" t="s">
        <v>67</v>
      </c>
      <c r="G5" s="11"/>
    </row>
    <row r="6" spans="1:7" ht="23.25" customHeight="1" x14ac:dyDescent="0.25">
      <c r="B6" s="13"/>
      <c r="C6" s="5"/>
      <c r="D6" s="5"/>
      <c r="E6" s="5"/>
      <c r="F6" s="5"/>
      <c r="G6" s="5"/>
    </row>
    <row r="7" spans="1:7" ht="23.25" customHeight="1" x14ac:dyDescent="0.25">
      <c r="B7" s="13"/>
      <c r="C7" s="5"/>
      <c r="D7" s="5"/>
      <c r="E7" s="5"/>
      <c r="F7" s="5"/>
      <c r="G7" s="5"/>
    </row>
    <row r="8" spans="1:7" ht="23.25" customHeight="1" x14ac:dyDescent="0.25">
      <c r="B8" s="13"/>
      <c r="C8" s="5"/>
      <c r="D8" s="5"/>
      <c r="E8" s="5"/>
      <c r="F8" s="5"/>
      <c r="G8" s="5"/>
    </row>
    <row r="9" spans="1:7" s="6" customFormat="1" ht="23.25" customHeight="1" x14ac:dyDescent="0.25">
      <c r="A9" s="64" t="s">
        <v>9</v>
      </c>
      <c r="B9" s="64"/>
      <c r="C9" s="64"/>
      <c r="D9" s="64"/>
      <c r="E9" s="64"/>
      <c r="F9" s="64"/>
      <c r="G9" s="64"/>
    </row>
    <row r="10" spans="1:7" s="6" customFormat="1" ht="23.25" customHeight="1" x14ac:dyDescent="0.25">
      <c r="A10" s="64" t="s">
        <v>55</v>
      </c>
      <c r="B10" s="64"/>
      <c r="C10" s="64"/>
      <c r="D10" s="64"/>
      <c r="E10" s="64"/>
      <c r="F10" s="64"/>
      <c r="G10" s="64"/>
    </row>
    <row r="11" spans="1:7" s="6" customFormat="1" ht="23.25" customHeight="1" x14ac:dyDescent="0.3">
      <c r="A11" s="65" t="s">
        <v>2</v>
      </c>
      <c r="B11" s="65"/>
      <c r="C11" s="65"/>
      <c r="D11" s="65"/>
      <c r="E11" s="65"/>
      <c r="F11" s="65"/>
      <c r="G11" s="65"/>
    </row>
    <row r="12" spans="1:7" s="6" customFormat="1" ht="23.25" customHeight="1" x14ac:dyDescent="0.3">
      <c r="A12" s="65" t="s">
        <v>21</v>
      </c>
      <c r="B12" s="65"/>
      <c r="C12" s="65"/>
      <c r="D12" s="65"/>
      <c r="E12" s="65"/>
      <c r="F12" s="65"/>
      <c r="G12" s="65"/>
    </row>
    <row r="13" spans="1:7" s="6" customFormat="1" ht="23.25" customHeight="1" x14ac:dyDescent="0.3">
      <c r="A13" s="4"/>
      <c r="B13" s="43"/>
      <c r="C13" s="43"/>
      <c r="D13" s="43"/>
      <c r="E13" s="43"/>
      <c r="F13" s="43"/>
      <c r="G13" s="51"/>
    </row>
    <row r="14" spans="1:7" s="6" customFormat="1" ht="23.25" customHeight="1" x14ac:dyDescent="0.25">
      <c r="A14" s="4"/>
      <c r="B14" s="24"/>
      <c r="C14" s="24"/>
      <c r="D14" s="24"/>
      <c r="E14" s="24"/>
      <c r="F14" s="24"/>
      <c r="G14" s="24"/>
    </row>
    <row r="15" spans="1:7" s="6" customFormat="1" ht="20.25" customHeight="1" x14ac:dyDescent="0.25">
      <c r="A15" s="4"/>
      <c r="B15" s="14"/>
      <c r="C15" s="12"/>
      <c r="D15" s="12"/>
      <c r="E15" s="12"/>
      <c r="F15" s="12"/>
      <c r="G15" s="24"/>
    </row>
    <row r="16" spans="1:7" s="33" customFormat="1" ht="33" customHeight="1" x14ac:dyDescent="0.3">
      <c r="A16" s="72" t="s">
        <v>23</v>
      </c>
      <c r="B16" s="72" t="s">
        <v>24</v>
      </c>
      <c r="C16" s="72" t="s">
        <v>22</v>
      </c>
      <c r="D16" s="75" t="s">
        <v>0</v>
      </c>
      <c r="E16" s="76"/>
      <c r="F16" s="76"/>
      <c r="G16" s="77"/>
    </row>
    <row r="17" spans="1:7" s="33" customFormat="1" ht="121.5" customHeight="1" x14ac:dyDescent="0.3">
      <c r="A17" s="73"/>
      <c r="B17" s="73"/>
      <c r="C17" s="73"/>
      <c r="D17" s="53" t="s">
        <v>52</v>
      </c>
      <c r="E17" s="34" t="s">
        <v>30</v>
      </c>
      <c r="F17" s="34" t="s">
        <v>29</v>
      </c>
      <c r="G17" s="56" t="s">
        <v>61</v>
      </c>
    </row>
    <row r="18" spans="1:7" s="33" customFormat="1" ht="24.75" customHeight="1" x14ac:dyDescent="0.3">
      <c r="A18" s="25">
        <v>1</v>
      </c>
      <c r="B18" s="34">
        <f>A18+1</f>
        <v>2</v>
      </c>
      <c r="C18" s="34">
        <f t="shared" ref="C18:F18" si="0">B18+1</f>
        <v>3</v>
      </c>
      <c r="D18" s="34">
        <f t="shared" si="0"/>
        <v>4</v>
      </c>
      <c r="E18" s="34">
        <f t="shared" si="0"/>
        <v>5</v>
      </c>
      <c r="F18" s="34">
        <f t="shared" si="0"/>
        <v>6</v>
      </c>
      <c r="G18" s="52">
        <v>7</v>
      </c>
    </row>
    <row r="19" spans="1:7" ht="27" customHeight="1" x14ac:dyDescent="0.25">
      <c r="A19" s="74" t="s">
        <v>17</v>
      </c>
      <c r="B19" s="74"/>
      <c r="C19" s="74"/>
      <c r="D19" s="74"/>
      <c r="E19" s="74"/>
      <c r="F19" s="74"/>
      <c r="G19" s="74"/>
    </row>
    <row r="20" spans="1:7" s="7" customFormat="1" ht="27" customHeight="1" x14ac:dyDescent="0.2">
      <c r="A20" s="74" t="s">
        <v>6</v>
      </c>
      <c r="B20" s="74"/>
      <c r="C20" s="74"/>
      <c r="D20" s="74"/>
      <c r="E20" s="74"/>
      <c r="F20" s="74"/>
      <c r="G20" s="74"/>
    </row>
    <row r="21" spans="1:7" s="7" customFormat="1" ht="51.75" customHeight="1" x14ac:dyDescent="0.2">
      <c r="A21" s="25">
        <v>1</v>
      </c>
      <c r="B21" s="54" t="s">
        <v>62</v>
      </c>
      <c r="C21" s="59">
        <f>D21</f>
        <v>21812000</v>
      </c>
      <c r="D21" s="59">
        <f>SUM(E21:G25)</f>
        <v>21812000</v>
      </c>
      <c r="E21" s="59">
        <v>21811746.879999999</v>
      </c>
      <c r="F21" s="59">
        <v>253.12</v>
      </c>
      <c r="G21" s="59">
        <v>0</v>
      </c>
    </row>
    <row r="22" spans="1:7" s="7" customFormat="1" ht="43.5" customHeight="1" x14ac:dyDescent="0.2">
      <c r="A22" s="25">
        <v>2</v>
      </c>
      <c r="B22" s="39" t="s">
        <v>56</v>
      </c>
      <c r="C22" s="59"/>
      <c r="D22" s="59"/>
      <c r="E22" s="59"/>
      <c r="F22" s="59"/>
      <c r="G22" s="59"/>
    </row>
    <row r="23" spans="1:7" s="7" customFormat="1" ht="51.75" customHeight="1" x14ac:dyDescent="0.2">
      <c r="A23" s="25">
        <v>3</v>
      </c>
      <c r="B23" s="54" t="s">
        <v>33</v>
      </c>
      <c r="C23" s="59"/>
      <c r="D23" s="59"/>
      <c r="E23" s="59"/>
      <c r="F23" s="59"/>
      <c r="G23" s="59"/>
    </row>
    <row r="24" spans="1:7" s="7" customFormat="1" ht="47.25" customHeight="1" x14ac:dyDescent="0.2">
      <c r="A24" s="25">
        <v>4</v>
      </c>
      <c r="B24" s="54" t="s">
        <v>34</v>
      </c>
      <c r="C24" s="59"/>
      <c r="D24" s="59"/>
      <c r="E24" s="59"/>
      <c r="F24" s="59"/>
      <c r="G24" s="59"/>
    </row>
    <row r="25" spans="1:7" s="7" customFormat="1" ht="51.75" customHeight="1" x14ac:dyDescent="0.2">
      <c r="A25" s="25">
        <v>5</v>
      </c>
      <c r="B25" s="54" t="s">
        <v>35</v>
      </c>
      <c r="C25" s="59"/>
      <c r="D25" s="59"/>
      <c r="E25" s="59"/>
      <c r="F25" s="59"/>
      <c r="G25" s="59"/>
    </row>
    <row r="26" spans="1:7" s="7" customFormat="1" ht="51.75" customHeight="1" x14ac:dyDescent="0.2">
      <c r="A26" s="25"/>
      <c r="B26" s="39" t="s">
        <v>5</v>
      </c>
      <c r="C26" s="45">
        <f>SUM(C21:C25)</f>
        <v>21812000</v>
      </c>
      <c r="D26" s="45">
        <f t="shared" ref="D26:G26" si="1">SUM(D21:D25)</f>
        <v>21812000</v>
      </c>
      <c r="E26" s="45">
        <f t="shared" si="1"/>
        <v>21811746.879999999</v>
      </c>
      <c r="F26" s="45">
        <f t="shared" si="1"/>
        <v>253.12</v>
      </c>
      <c r="G26" s="49">
        <f t="shared" si="1"/>
        <v>0</v>
      </c>
    </row>
    <row r="27" spans="1:7" s="7" customFormat="1" ht="27" customHeight="1" x14ac:dyDescent="0.2">
      <c r="A27" s="74" t="s">
        <v>7</v>
      </c>
      <c r="B27" s="74"/>
      <c r="C27" s="74"/>
      <c r="D27" s="74"/>
      <c r="E27" s="74"/>
      <c r="F27" s="74"/>
      <c r="G27" s="74"/>
    </row>
    <row r="28" spans="1:7" s="7" customFormat="1" ht="36.75" customHeight="1" x14ac:dyDescent="0.2">
      <c r="A28" s="26">
        <v>1</v>
      </c>
      <c r="B28" s="42" t="s">
        <v>36</v>
      </c>
      <c r="C28" s="61">
        <f>D28</f>
        <v>25652278.489999998</v>
      </c>
      <c r="D28" s="61">
        <f>SUM(E28:G31)</f>
        <v>25652278.489999998</v>
      </c>
      <c r="E28" s="61">
        <v>25651884.719999999</v>
      </c>
      <c r="F28" s="61">
        <v>393.77</v>
      </c>
      <c r="G28" s="61">
        <v>0</v>
      </c>
    </row>
    <row r="29" spans="1:7" s="7" customFormat="1" ht="36.75" customHeight="1" x14ac:dyDescent="0.2">
      <c r="A29" s="26">
        <v>2</v>
      </c>
      <c r="B29" s="42" t="s">
        <v>37</v>
      </c>
      <c r="C29" s="62"/>
      <c r="D29" s="62"/>
      <c r="E29" s="62"/>
      <c r="F29" s="62"/>
      <c r="G29" s="62"/>
    </row>
    <row r="30" spans="1:7" s="7" customFormat="1" ht="36.75" customHeight="1" x14ac:dyDescent="0.2">
      <c r="A30" s="26">
        <v>3</v>
      </c>
      <c r="B30" s="42" t="s">
        <v>54</v>
      </c>
      <c r="C30" s="62"/>
      <c r="D30" s="62"/>
      <c r="E30" s="62"/>
      <c r="F30" s="62"/>
      <c r="G30" s="62"/>
    </row>
    <row r="31" spans="1:7" s="7" customFormat="1" ht="36.75" customHeight="1" x14ac:dyDescent="0.2">
      <c r="A31" s="26">
        <v>4</v>
      </c>
      <c r="B31" s="42" t="s">
        <v>57</v>
      </c>
      <c r="C31" s="63"/>
      <c r="D31" s="63"/>
      <c r="E31" s="63"/>
      <c r="F31" s="63"/>
      <c r="G31" s="63"/>
    </row>
    <row r="32" spans="1:7" s="7" customFormat="1" ht="42" customHeight="1" x14ac:dyDescent="0.2">
      <c r="A32" s="27"/>
      <c r="B32" s="36" t="s">
        <v>8</v>
      </c>
      <c r="C32" s="45">
        <f>SUM(C28:C30)</f>
        <v>25652278.489999998</v>
      </c>
      <c r="D32" s="49">
        <f t="shared" ref="D32:G32" si="2">SUM(D28:D30)</f>
        <v>25652278.489999998</v>
      </c>
      <c r="E32" s="49">
        <f t="shared" si="2"/>
        <v>25651884.719999999</v>
      </c>
      <c r="F32" s="49">
        <f t="shared" si="2"/>
        <v>393.77</v>
      </c>
      <c r="G32" s="49">
        <f t="shared" si="2"/>
        <v>0</v>
      </c>
    </row>
    <row r="33" spans="1:8" s="7" customFormat="1" ht="27" customHeight="1" x14ac:dyDescent="0.2">
      <c r="A33" s="60" t="s">
        <v>10</v>
      </c>
      <c r="B33" s="60"/>
      <c r="C33" s="60"/>
      <c r="D33" s="60"/>
      <c r="E33" s="60"/>
      <c r="F33" s="60"/>
      <c r="G33" s="60"/>
    </row>
    <row r="34" spans="1:8" s="7" customFormat="1" ht="36.75" customHeight="1" x14ac:dyDescent="0.2">
      <c r="A34" s="28">
        <v>1</v>
      </c>
      <c r="B34" s="39" t="s">
        <v>38</v>
      </c>
      <c r="C34" s="59">
        <f>D34</f>
        <v>28090000</v>
      </c>
      <c r="D34" s="59">
        <f>SUM(E34:G41)</f>
        <v>28090000</v>
      </c>
      <c r="E34" s="59">
        <v>28089579.100000001</v>
      </c>
      <c r="F34" s="59">
        <v>420.9</v>
      </c>
      <c r="G34" s="59">
        <v>0</v>
      </c>
    </row>
    <row r="35" spans="1:8" s="7" customFormat="1" ht="36.75" customHeight="1" x14ac:dyDescent="0.2">
      <c r="A35" s="28">
        <v>2</v>
      </c>
      <c r="B35" s="39" t="s">
        <v>63</v>
      </c>
      <c r="C35" s="59"/>
      <c r="D35" s="59"/>
      <c r="E35" s="59"/>
      <c r="F35" s="59"/>
      <c r="G35" s="59"/>
    </row>
    <row r="36" spans="1:8" s="7" customFormat="1" ht="36.75" customHeight="1" x14ac:dyDescent="0.2">
      <c r="A36" s="28">
        <v>3</v>
      </c>
      <c r="B36" s="39" t="s">
        <v>39</v>
      </c>
      <c r="C36" s="59"/>
      <c r="D36" s="59"/>
      <c r="E36" s="59"/>
      <c r="F36" s="59"/>
      <c r="G36" s="59"/>
    </row>
    <row r="37" spans="1:8" s="7" customFormat="1" ht="36.75" customHeight="1" x14ac:dyDescent="0.2">
      <c r="A37" s="28">
        <v>4</v>
      </c>
      <c r="B37" s="39" t="s">
        <v>58</v>
      </c>
      <c r="C37" s="59"/>
      <c r="D37" s="59"/>
      <c r="E37" s="59"/>
      <c r="F37" s="59"/>
      <c r="G37" s="59"/>
    </row>
    <row r="38" spans="1:8" s="7" customFormat="1" ht="36.75" customHeight="1" x14ac:dyDescent="0.2">
      <c r="A38" s="28">
        <v>5</v>
      </c>
      <c r="B38" s="39" t="s">
        <v>40</v>
      </c>
      <c r="C38" s="59"/>
      <c r="D38" s="59"/>
      <c r="E38" s="59"/>
      <c r="F38" s="59"/>
      <c r="G38" s="59"/>
    </row>
    <row r="39" spans="1:8" s="7" customFormat="1" ht="36.75" customHeight="1" x14ac:dyDescent="0.2">
      <c r="A39" s="28">
        <v>6</v>
      </c>
      <c r="B39" s="39" t="s">
        <v>59</v>
      </c>
      <c r="C39" s="59"/>
      <c r="D39" s="59"/>
      <c r="E39" s="59"/>
      <c r="F39" s="59"/>
      <c r="G39" s="59"/>
    </row>
    <row r="40" spans="1:8" s="7" customFormat="1" ht="36.75" customHeight="1" x14ac:dyDescent="0.2">
      <c r="A40" s="28">
        <v>7</v>
      </c>
      <c r="B40" s="39" t="s">
        <v>41</v>
      </c>
      <c r="C40" s="59"/>
      <c r="D40" s="59"/>
      <c r="E40" s="59"/>
      <c r="F40" s="59"/>
      <c r="G40" s="59"/>
    </row>
    <row r="41" spans="1:8" s="7" customFormat="1" ht="36.75" customHeight="1" x14ac:dyDescent="0.2">
      <c r="A41" s="28">
        <v>8</v>
      </c>
      <c r="B41" s="39" t="s">
        <v>42</v>
      </c>
      <c r="C41" s="58"/>
      <c r="D41" s="58"/>
      <c r="E41" s="58"/>
      <c r="F41" s="58"/>
      <c r="G41" s="58"/>
    </row>
    <row r="42" spans="1:8" s="7" customFormat="1" ht="36.75" customHeight="1" x14ac:dyDescent="0.2">
      <c r="A42" s="45"/>
      <c r="B42" s="36" t="s">
        <v>11</v>
      </c>
      <c r="C42" s="57">
        <f t="shared" ref="C42" si="3">SUM(C34:C41)</f>
        <v>28090000</v>
      </c>
      <c r="D42" s="57">
        <f t="shared" ref="D42" si="4">SUM(D34:D41)</f>
        <v>28090000</v>
      </c>
      <c r="E42" s="57">
        <f t="shared" ref="E42" si="5">SUM(E34:E41)</f>
        <v>28089579.100000001</v>
      </c>
      <c r="F42" s="57">
        <f t="shared" ref="F42" si="6">SUM(F34:F41)</f>
        <v>420.9</v>
      </c>
      <c r="G42" s="57">
        <f t="shared" ref="G42" si="7">SUM(G34:G41)</f>
        <v>0</v>
      </c>
    </row>
    <row r="43" spans="1:8" s="7" customFormat="1" ht="27" customHeight="1" x14ac:dyDescent="0.2">
      <c r="A43" s="60" t="s">
        <v>12</v>
      </c>
      <c r="B43" s="60"/>
      <c r="C43" s="60"/>
      <c r="D43" s="60"/>
      <c r="E43" s="60"/>
      <c r="F43" s="60"/>
      <c r="G43" s="60"/>
    </row>
    <row r="44" spans="1:8" s="7" customFormat="1" ht="32.25" customHeight="1" x14ac:dyDescent="0.2">
      <c r="A44" s="28">
        <v>1</v>
      </c>
      <c r="B44" s="37" t="s">
        <v>64</v>
      </c>
      <c r="C44" s="61">
        <f>D44</f>
        <v>13941000</v>
      </c>
      <c r="D44" s="61">
        <f>SUM(E44:G49)</f>
        <v>13941000</v>
      </c>
      <c r="E44" s="61">
        <v>13499800</v>
      </c>
      <c r="F44" s="61">
        <v>200</v>
      </c>
      <c r="G44" s="61">
        <v>441000</v>
      </c>
    </row>
    <row r="45" spans="1:8" s="7" customFormat="1" ht="27" customHeight="1" x14ac:dyDescent="0.2">
      <c r="A45" s="28">
        <v>2</v>
      </c>
      <c r="B45" s="37" t="s">
        <v>43</v>
      </c>
      <c r="C45" s="62"/>
      <c r="D45" s="62"/>
      <c r="E45" s="62"/>
      <c r="F45" s="62"/>
      <c r="G45" s="62"/>
    </row>
    <row r="46" spans="1:8" s="7" customFormat="1" ht="27" customHeight="1" x14ac:dyDescent="0.2">
      <c r="A46" s="28">
        <v>3</v>
      </c>
      <c r="B46" s="37" t="s">
        <v>44</v>
      </c>
      <c r="C46" s="62"/>
      <c r="D46" s="62"/>
      <c r="E46" s="62"/>
      <c r="F46" s="62"/>
      <c r="G46" s="62"/>
    </row>
    <row r="47" spans="1:8" s="7" customFormat="1" ht="27" customHeight="1" x14ac:dyDescent="0.2">
      <c r="A47" s="28">
        <v>4</v>
      </c>
      <c r="B47" s="37" t="s">
        <v>45</v>
      </c>
      <c r="C47" s="62"/>
      <c r="D47" s="62"/>
      <c r="E47" s="62"/>
      <c r="F47" s="62"/>
      <c r="G47" s="62"/>
      <c r="H47" s="47"/>
    </row>
    <row r="48" spans="1:8" s="7" customFormat="1" ht="27" customHeight="1" x14ac:dyDescent="0.2">
      <c r="A48" s="28">
        <v>5</v>
      </c>
      <c r="B48" s="37" t="s">
        <v>46</v>
      </c>
      <c r="C48" s="62"/>
      <c r="D48" s="62"/>
      <c r="E48" s="62"/>
      <c r="F48" s="62"/>
      <c r="G48" s="62"/>
      <c r="H48" s="47"/>
    </row>
    <row r="49" spans="1:9" s="7" customFormat="1" ht="83.25" customHeight="1" x14ac:dyDescent="0.2">
      <c r="A49" s="28">
        <v>6</v>
      </c>
      <c r="B49" s="39" t="s">
        <v>60</v>
      </c>
      <c r="C49" s="63"/>
      <c r="D49" s="63"/>
      <c r="E49" s="63"/>
      <c r="F49" s="63"/>
      <c r="G49" s="63"/>
    </row>
    <row r="50" spans="1:9" s="7" customFormat="1" ht="27" customHeight="1" x14ac:dyDescent="0.2">
      <c r="A50" s="45"/>
      <c r="B50" s="36" t="s">
        <v>13</v>
      </c>
      <c r="C50" s="45">
        <f t="shared" ref="C50:G50" si="8">SUM(C44)</f>
        <v>13941000</v>
      </c>
      <c r="D50" s="45">
        <f t="shared" si="8"/>
        <v>13941000</v>
      </c>
      <c r="E50" s="45">
        <f t="shared" si="8"/>
        <v>13499800</v>
      </c>
      <c r="F50" s="45">
        <f t="shared" si="8"/>
        <v>200</v>
      </c>
      <c r="G50" s="49">
        <f t="shared" si="8"/>
        <v>441000</v>
      </c>
    </row>
    <row r="51" spans="1:9" s="7" customFormat="1" ht="27" customHeight="1" x14ac:dyDescent="0.2">
      <c r="A51" s="60" t="s">
        <v>14</v>
      </c>
      <c r="B51" s="60"/>
      <c r="C51" s="60"/>
      <c r="D51" s="60"/>
      <c r="E51" s="60"/>
      <c r="F51" s="60"/>
      <c r="G51" s="60"/>
    </row>
    <row r="52" spans="1:9" s="7" customFormat="1" ht="35.25" customHeight="1" x14ac:dyDescent="0.2">
      <c r="A52" s="29">
        <v>1</v>
      </c>
      <c r="B52" s="41" t="s">
        <v>47</v>
      </c>
      <c r="C52" s="67">
        <f>D52</f>
        <v>18872000</v>
      </c>
      <c r="D52" s="67">
        <f>SUM(E52:G54)</f>
        <v>18872000</v>
      </c>
      <c r="E52" s="68">
        <v>18871776.280000001</v>
      </c>
      <c r="F52" s="68">
        <v>223.72</v>
      </c>
      <c r="G52" s="68">
        <v>0</v>
      </c>
    </row>
    <row r="53" spans="1:9" s="7" customFormat="1" ht="36.75" customHeight="1" x14ac:dyDescent="0.2">
      <c r="A53" s="29">
        <v>2</v>
      </c>
      <c r="B53" s="41" t="s">
        <v>48</v>
      </c>
      <c r="C53" s="67"/>
      <c r="D53" s="67"/>
      <c r="E53" s="69"/>
      <c r="F53" s="69"/>
      <c r="G53" s="69"/>
    </row>
    <row r="54" spans="1:9" s="7" customFormat="1" ht="38.25" customHeight="1" x14ac:dyDescent="0.2">
      <c r="A54" s="29">
        <v>3</v>
      </c>
      <c r="B54" s="41" t="s">
        <v>49</v>
      </c>
      <c r="C54" s="67"/>
      <c r="D54" s="67"/>
      <c r="E54" s="69"/>
      <c r="F54" s="69"/>
      <c r="G54" s="69"/>
    </row>
    <row r="55" spans="1:9" s="7" customFormat="1" ht="30" customHeight="1" x14ac:dyDescent="0.2">
      <c r="A55" s="46"/>
      <c r="B55" s="36" t="s">
        <v>15</v>
      </c>
      <c r="C55" s="46">
        <f t="shared" ref="C55" si="9">SUM(C52:C54)</f>
        <v>18872000</v>
      </c>
      <c r="D55" s="50">
        <f t="shared" ref="D55" si="10">SUM(D52:D54)</f>
        <v>18872000</v>
      </c>
      <c r="E55" s="50">
        <f t="shared" ref="E55" si="11">SUM(E52:E54)</f>
        <v>18871776.280000001</v>
      </c>
      <c r="F55" s="50">
        <f t="shared" ref="F55" si="12">SUM(F52:F54)</f>
        <v>223.72</v>
      </c>
      <c r="G55" s="50">
        <f t="shared" ref="G55" si="13">SUM(G52:G54)</f>
        <v>0</v>
      </c>
    </row>
    <row r="56" spans="1:9" s="7" customFormat="1" ht="27" customHeight="1" x14ac:dyDescent="0.2">
      <c r="A56" s="66" t="s">
        <v>16</v>
      </c>
      <c r="B56" s="66"/>
      <c r="C56" s="66"/>
      <c r="D56" s="66"/>
      <c r="E56" s="66"/>
      <c r="F56" s="66"/>
      <c r="G56" s="66"/>
    </row>
    <row r="57" spans="1:9" s="3" customFormat="1" ht="30" customHeight="1" x14ac:dyDescent="0.2">
      <c r="A57" s="30">
        <v>1</v>
      </c>
      <c r="B57" s="55" t="s">
        <v>50</v>
      </c>
      <c r="C57" s="67">
        <f>D57</f>
        <v>5519000</v>
      </c>
      <c r="D57" s="67">
        <f>SUM(E57:G60)</f>
        <v>5519000</v>
      </c>
      <c r="E57" s="68">
        <v>5301798.9800000004</v>
      </c>
      <c r="F57" s="67">
        <v>201.02</v>
      </c>
      <c r="G57" s="67">
        <v>217000</v>
      </c>
    </row>
    <row r="58" spans="1:9" s="3" customFormat="1" ht="40.5" customHeight="1" x14ac:dyDescent="0.2">
      <c r="A58" s="30">
        <v>2</v>
      </c>
      <c r="B58" s="55" t="s">
        <v>65</v>
      </c>
      <c r="C58" s="67"/>
      <c r="D58" s="67"/>
      <c r="E58" s="69"/>
      <c r="F58" s="67"/>
      <c r="G58" s="67"/>
    </row>
    <row r="59" spans="1:9" s="3" customFormat="1" ht="36.75" customHeight="1" x14ac:dyDescent="0.2">
      <c r="A59" s="30">
        <v>3</v>
      </c>
      <c r="B59" s="40" t="s">
        <v>51</v>
      </c>
      <c r="C59" s="67"/>
      <c r="D59" s="67"/>
      <c r="E59" s="69"/>
      <c r="F59" s="67"/>
      <c r="G59" s="67"/>
    </row>
    <row r="60" spans="1:9" s="3" customFormat="1" ht="35.25" customHeight="1" x14ac:dyDescent="0.2">
      <c r="A60" s="30">
        <v>4</v>
      </c>
      <c r="B60" s="40" t="s">
        <v>66</v>
      </c>
      <c r="C60" s="67"/>
      <c r="D60" s="67"/>
      <c r="E60" s="70"/>
      <c r="F60" s="67"/>
      <c r="G60" s="67"/>
    </row>
    <row r="61" spans="1:9" s="3" customFormat="1" ht="27" customHeight="1" x14ac:dyDescent="0.2">
      <c r="A61" s="30"/>
      <c r="B61" s="36" t="s">
        <v>28</v>
      </c>
      <c r="C61" s="46">
        <f t="shared" ref="C61:G61" si="14">SUM(C57:C60)</f>
        <v>5519000</v>
      </c>
      <c r="D61" s="48">
        <f>SUM(D57:D60)</f>
        <v>5519000</v>
      </c>
      <c r="E61" s="48">
        <f t="shared" si="14"/>
        <v>5301798.9800000004</v>
      </c>
      <c r="F61" s="48">
        <f t="shared" si="14"/>
        <v>201.02</v>
      </c>
      <c r="G61" s="50">
        <f t="shared" si="14"/>
        <v>217000</v>
      </c>
    </row>
    <row r="62" spans="1:9" s="3" customFormat="1" ht="52.5" customHeight="1" x14ac:dyDescent="0.2">
      <c r="A62" s="46"/>
      <c r="B62" s="40" t="s">
        <v>27</v>
      </c>
      <c r="C62" s="46">
        <f t="shared" ref="C62:G62" si="15">C61+C55+C50+C42+C32+C26</f>
        <v>113886278.48999999</v>
      </c>
      <c r="D62" s="46">
        <f>D61+D55+D50+D42+D32+D26</f>
        <v>113886278.48999999</v>
      </c>
      <c r="E62" s="46">
        <f t="shared" si="15"/>
        <v>113226585.96000001</v>
      </c>
      <c r="F62" s="46">
        <f t="shared" si="15"/>
        <v>1692.5299999999997</v>
      </c>
      <c r="G62" s="50">
        <f t="shared" si="15"/>
        <v>658000</v>
      </c>
      <c r="I62" s="44"/>
    </row>
    <row r="63" spans="1:9" s="3" customFormat="1" ht="31.5" customHeight="1" x14ac:dyDescent="0.2">
      <c r="A63" s="66" t="s">
        <v>18</v>
      </c>
      <c r="B63" s="66"/>
      <c r="C63" s="66"/>
      <c r="D63" s="66"/>
      <c r="E63" s="66"/>
      <c r="F63" s="66"/>
      <c r="G63" s="66"/>
    </row>
    <row r="64" spans="1:9" s="3" customFormat="1" ht="31.5" customHeight="1" x14ac:dyDescent="0.2">
      <c r="A64" s="66" t="s">
        <v>16</v>
      </c>
      <c r="B64" s="66"/>
      <c r="C64" s="66"/>
      <c r="D64" s="66"/>
      <c r="E64" s="66"/>
      <c r="F64" s="66"/>
      <c r="G64" s="66"/>
    </row>
    <row r="65" spans="1:9" s="3" customFormat="1" ht="102.75" customHeight="1" x14ac:dyDescent="0.2">
      <c r="A65" s="28">
        <v>1</v>
      </c>
      <c r="B65" s="38" t="s">
        <v>32</v>
      </c>
      <c r="C65" s="46">
        <f>D65</f>
        <v>7859237.7999999998</v>
      </c>
      <c r="D65" s="45">
        <f>SUM(E65:G65)</f>
        <v>7859237.7999999998</v>
      </c>
      <c r="E65" s="45">
        <v>7859147.7999999998</v>
      </c>
      <c r="F65" s="45">
        <v>90</v>
      </c>
      <c r="G65" s="49">
        <v>0</v>
      </c>
    </row>
    <row r="66" spans="1:9" s="3" customFormat="1" ht="31.5" customHeight="1" x14ac:dyDescent="0.2">
      <c r="A66" s="45"/>
      <c r="B66" s="36" t="s">
        <v>28</v>
      </c>
      <c r="C66" s="45">
        <f t="shared" ref="C66" si="16">SUM(C65:C65)</f>
        <v>7859237.7999999998</v>
      </c>
      <c r="D66" s="49">
        <f>SUM(D65:D65)</f>
        <v>7859237.7999999998</v>
      </c>
      <c r="E66" s="49">
        <f t="shared" ref="E66" si="17">SUM(E65:E65)</f>
        <v>7859147.7999999998</v>
      </c>
      <c r="F66" s="49">
        <f t="shared" ref="F66" si="18">SUM(F65:F65)</f>
        <v>90</v>
      </c>
      <c r="G66" s="49">
        <f t="shared" ref="G66" si="19">SUM(G65:G65)</f>
        <v>0</v>
      </c>
      <c r="I66" s="44"/>
    </row>
    <row r="67" spans="1:9" s="3" customFormat="1" ht="27" customHeight="1" x14ac:dyDescent="0.2">
      <c r="A67" s="60" t="s">
        <v>19</v>
      </c>
      <c r="B67" s="60"/>
      <c r="C67" s="60"/>
      <c r="D67" s="60"/>
      <c r="E67" s="60"/>
      <c r="F67" s="60"/>
      <c r="G67" s="60"/>
    </row>
    <row r="68" spans="1:9" s="3" customFormat="1" ht="52.5" customHeight="1" x14ac:dyDescent="0.2">
      <c r="A68" s="32">
        <v>1</v>
      </c>
      <c r="B68" s="35" t="s">
        <v>31</v>
      </c>
      <c r="C68" s="46">
        <f>D68</f>
        <v>221748083.71000001</v>
      </c>
      <c r="D68" s="45">
        <f>SUM(E68:G68)</f>
        <v>221748083.71000001</v>
      </c>
      <c r="E68" s="31">
        <v>221745866.24000001</v>
      </c>
      <c r="F68" s="31">
        <v>2217.4700000000003</v>
      </c>
      <c r="G68" s="31">
        <v>0</v>
      </c>
    </row>
    <row r="69" spans="1:9" s="3" customFormat="1" ht="54" customHeight="1" x14ac:dyDescent="0.2">
      <c r="A69" s="28"/>
      <c r="B69" s="36" t="s">
        <v>25</v>
      </c>
      <c r="C69" s="45">
        <f>SUM(C68:C68)</f>
        <v>221748083.71000001</v>
      </c>
      <c r="D69" s="49">
        <f>SUM(D68:D68)</f>
        <v>221748083.71000001</v>
      </c>
      <c r="E69" s="49">
        <f t="shared" ref="E69" si="20">SUM(E68:E68)</f>
        <v>221745866.24000001</v>
      </c>
      <c r="F69" s="49">
        <f t="shared" ref="F69" si="21">SUM(F68:F68)</f>
        <v>2217.4700000000003</v>
      </c>
      <c r="G69" s="49">
        <f t="shared" ref="G69" si="22">SUM(G68:G68)</f>
        <v>0</v>
      </c>
      <c r="I69" s="44"/>
    </row>
    <row r="70" spans="1:9" s="3" customFormat="1" ht="51" customHeight="1" x14ac:dyDescent="0.2">
      <c r="A70" s="28"/>
      <c r="B70" s="36" t="s">
        <v>26</v>
      </c>
      <c r="C70" s="45">
        <f>C66+C69</f>
        <v>229607321.51000002</v>
      </c>
      <c r="D70" s="49">
        <f>D66+D69</f>
        <v>229607321.51000002</v>
      </c>
      <c r="E70" s="49">
        <f t="shared" ref="E70" si="23">E66+E69</f>
        <v>229605014.04000002</v>
      </c>
      <c r="F70" s="49">
        <f t="shared" ref="F70" si="24">F66+F69</f>
        <v>2307.4700000000003</v>
      </c>
      <c r="G70" s="49">
        <f t="shared" ref="G70" si="25">G66+G69</f>
        <v>0</v>
      </c>
    </row>
    <row r="71" spans="1:9" s="3" customFormat="1" ht="44.25" customHeight="1" x14ac:dyDescent="0.2">
      <c r="A71" s="28"/>
      <c r="B71" s="36" t="s">
        <v>20</v>
      </c>
      <c r="C71" s="45">
        <f t="shared" ref="C71" si="26">C70+C62</f>
        <v>343493600</v>
      </c>
      <c r="D71" s="49">
        <f t="shared" ref="D71" si="27">D70+D62</f>
        <v>343493600</v>
      </c>
      <c r="E71" s="49">
        <f t="shared" ref="E71" si="28">E70+E62</f>
        <v>342831600</v>
      </c>
      <c r="F71" s="49">
        <f t="shared" ref="F71" si="29">F70+F62</f>
        <v>4000</v>
      </c>
      <c r="G71" s="49">
        <f t="shared" ref="G71" si="30">G70+G62</f>
        <v>658000</v>
      </c>
    </row>
    <row r="72" spans="1:9" s="3" customFormat="1" ht="48" customHeight="1" x14ac:dyDescent="0.2">
      <c r="A72" s="71" t="s">
        <v>53</v>
      </c>
      <c r="B72" s="71"/>
      <c r="C72" s="71"/>
      <c r="D72" s="71"/>
      <c r="E72" s="71"/>
      <c r="F72" s="71"/>
      <c r="G72" s="71"/>
    </row>
    <row r="73" spans="1:9" s="3" customFormat="1" ht="24" customHeight="1" x14ac:dyDescent="0.2">
      <c r="A73" s="1"/>
      <c r="B73" s="15"/>
      <c r="C73" s="17"/>
      <c r="D73" s="1"/>
      <c r="E73" s="1"/>
      <c r="F73" s="1"/>
      <c r="G73" s="1"/>
    </row>
    <row r="74" spans="1:9" s="9" customFormat="1" ht="39" customHeight="1" x14ac:dyDescent="0.2">
      <c r="A74" s="22"/>
      <c r="B74" s="18"/>
      <c r="C74" s="23"/>
      <c r="D74" s="19"/>
      <c r="E74" s="19"/>
      <c r="F74" s="19"/>
      <c r="G74" s="19"/>
    </row>
    <row r="75" spans="1:9" x14ac:dyDescent="0.25">
      <c r="A75" s="8"/>
      <c r="B75" s="20"/>
      <c r="C75" s="21"/>
      <c r="D75" s="21"/>
      <c r="E75" s="21"/>
      <c r="F75" s="21"/>
      <c r="G75" s="21"/>
    </row>
    <row r="76" spans="1:9" x14ac:dyDescent="0.25">
      <c r="C76" s="10"/>
      <c r="D76" s="19"/>
      <c r="E76" s="19"/>
      <c r="F76" s="10"/>
      <c r="G76" s="10"/>
    </row>
    <row r="77" spans="1:9" x14ac:dyDescent="0.25">
      <c r="C77" s="10"/>
      <c r="D77" s="19"/>
      <c r="E77" s="19"/>
      <c r="F77" s="10"/>
      <c r="G77" s="10"/>
    </row>
    <row r="78" spans="1:9" x14ac:dyDescent="0.25">
      <c r="C78" s="10"/>
      <c r="D78" s="19"/>
      <c r="E78" s="19"/>
      <c r="F78" s="19"/>
      <c r="G78" s="19"/>
    </row>
    <row r="79" spans="1:9" x14ac:dyDescent="0.25">
      <c r="C79" s="10"/>
      <c r="D79" s="19"/>
      <c r="E79" s="19"/>
    </row>
    <row r="80" spans="1:9" x14ac:dyDescent="0.25">
      <c r="C80" s="10"/>
      <c r="D80" s="19"/>
      <c r="E80" s="19"/>
      <c r="F80" s="19"/>
      <c r="G80" s="19"/>
    </row>
    <row r="81" spans="3:7" x14ac:dyDescent="0.25">
      <c r="C81" s="10"/>
      <c r="D81" s="19"/>
      <c r="E81" s="19"/>
    </row>
    <row r="82" spans="3:7" x14ac:dyDescent="0.25">
      <c r="C82" s="10"/>
      <c r="D82" s="10"/>
      <c r="E82" s="10"/>
      <c r="F82" s="10"/>
      <c r="G82" s="10"/>
    </row>
  </sheetData>
  <mergeCells count="54">
    <mergeCell ref="A72:G72"/>
    <mergeCell ref="A16:A17"/>
    <mergeCell ref="B16:B17"/>
    <mergeCell ref="C16:C17"/>
    <mergeCell ref="A63:G63"/>
    <mergeCell ref="A67:G67"/>
    <mergeCell ref="A56:G56"/>
    <mergeCell ref="C57:C60"/>
    <mergeCell ref="D57:D60"/>
    <mergeCell ref="F57:F60"/>
    <mergeCell ref="A19:G19"/>
    <mergeCell ref="A20:G20"/>
    <mergeCell ref="A27:G27"/>
    <mergeCell ref="D16:G16"/>
    <mergeCell ref="A51:G51"/>
    <mergeCell ref="A43:G43"/>
    <mergeCell ref="C44:C49"/>
    <mergeCell ref="D44:D49"/>
    <mergeCell ref="F44:F49"/>
    <mergeCell ref="E44:E49"/>
    <mergeCell ref="G44:G49"/>
    <mergeCell ref="A64:G64"/>
    <mergeCell ref="D52:D54"/>
    <mergeCell ref="F52:F54"/>
    <mergeCell ref="E52:E54"/>
    <mergeCell ref="E57:E60"/>
    <mergeCell ref="C52:C54"/>
    <mergeCell ref="G52:G54"/>
    <mergeCell ref="G57:G60"/>
    <mergeCell ref="A9:G9"/>
    <mergeCell ref="A10:G10"/>
    <mergeCell ref="A11:G11"/>
    <mergeCell ref="A12:G12"/>
    <mergeCell ref="C21:C22"/>
    <mergeCell ref="D21:D22"/>
    <mergeCell ref="E21:E22"/>
    <mergeCell ref="F21:F22"/>
    <mergeCell ref="G21:G22"/>
    <mergeCell ref="E23:E25"/>
    <mergeCell ref="F23:F25"/>
    <mergeCell ref="G23:G25"/>
    <mergeCell ref="C34:C40"/>
    <mergeCell ref="D34:D40"/>
    <mergeCell ref="E34:E40"/>
    <mergeCell ref="F34:F40"/>
    <mergeCell ref="G34:G40"/>
    <mergeCell ref="A33:G33"/>
    <mergeCell ref="C28:C31"/>
    <mergeCell ref="D28:D31"/>
    <mergeCell ref="E28:E31"/>
    <mergeCell ref="F28:F31"/>
    <mergeCell ref="G28:G31"/>
    <mergeCell ref="C23:C25"/>
    <mergeCell ref="D23:D25"/>
  </mergeCells>
  <pageMargins left="1.3779527559055118" right="0.39370078740157483" top="1.3779527559055118" bottom="0.39370078740157483" header="0.31496062992125984" footer="0.31496062992125984"/>
  <pageSetup paperSize="8" scale="99" fitToHeight="7" orientation="landscape" r:id="rId1"/>
  <headerFooter differentFirst="1">
    <oddHeader>&amp;C&amp;P</oddHeader>
  </headerFooter>
  <rowBreaks count="2" manualBreakCount="2">
    <brk id="40" max="6" man="1"/>
    <brk id="6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</vt:lpstr>
      <vt:lpstr>'Свод '!Заголовки_для_печати</vt:lpstr>
      <vt:lpstr>'Свод 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Шульгина</cp:lastModifiedBy>
  <cp:lastPrinted>2022-01-14T07:00:13Z</cp:lastPrinted>
  <dcterms:created xsi:type="dcterms:W3CDTF">2002-03-25T05:35:56Z</dcterms:created>
  <dcterms:modified xsi:type="dcterms:W3CDTF">2022-01-24T13:25:29Z</dcterms:modified>
</cp:coreProperties>
</file>